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ESERCIZI" sheetId="1" r:id="rId1"/>
    <sheet name="TAVOLE" sheetId="2" r:id="rId2"/>
    <sheet name="Foglio3" sheetId="3" r:id="rId3"/>
  </sheets>
  <definedNames>
    <definedName name="solver_adj" localSheetId="0" hidden="1">ESERCIZI!$J$14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ESERCIZI!$C$35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0.49865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Q31" i="1" l="1"/>
  <c r="R31" i="1"/>
  <c r="O37" i="1" l="1"/>
  <c r="A10" i="2"/>
  <c r="AD6" i="2"/>
  <c r="AE6" i="2" s="1"/>
  <c r="AF5" i="2"/>
  <c r="AF6" i="2" s="1"/>
  <c r="AF7" i="2" s="1"/>
  <c r="AF8" i="2" s="1"/>
  <c r="AD5" i="2"/>
  <c r="AE5" i="2" s="1"/>
  <c r="AG4" i="2"/>
  <c r="AE4" i="2"/>
  <c r="AB15" i="2"/>
  <c r="AC15" i="2" s="1"/>
  <c r="X6" i="2"/>
  <c r="X7" i="2" s="1"/>
  <c r="AB5" i="2"/>
  <c r="AB6" i="2" s="1"/>
  <c r="Z5" i="2"/>
  <c r="Z6" i="2" s="1"/>
  <c r="X5" i="2"/>
  <c r="Y5" i="2" s="1"/>
  <c r="V5" i="2"/>
  <c r="V6" i="2" s="1"/>
  <c r="T5" i="2"/>
  <c r="U5" i="2" s="1"/>
  <c r="R5" i="2"/>
  <c r="R6" i="2" s="1"/>
  <c r="AC4" i="2"/>
  <c r="AA4" i="2"/>
  <c r="Y4" i="2"/>
  <c r="W4" i="2"/>
  <c r="U4" i="2"/>
  <c r="S4" i="2"/>
  <c r="O34" i="2"/>
  <c r="O32" i="2"/>
  <c r="K31" i="2"/>
  <c r="O28" i="2"/>
  <c r="K27" i="2"/>
  <c r="O26" i="2"/>
  <c r="K23" i="2"/>
  <c r="O22" i="2"/>
  <c r="O20" i="2"/>
  <c r="K19" i="2"/>
  <c r="O18" i="2"/>
  <c r="O16" i="2"/>
  <c r="K15" i="2"/>
  <c r="O12" i="2"/>
  <c r="K11" i="2"/>
  <c r="O10" i="2"/>
  <c r="K7" i="2"/>
  <c r="K6" i="2"/>
  <c r="P5" i="2"/>
  <c r="Q5" i="2" s="1"/>
  <c r="O5" i="2"/>
  <c r="N5" i="2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L5" i="2"/>
  <c r="M5" i="2" s="1"/>
  <c r="J5" i="2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K34" i="2" s="1"/>
  <c r="Q4" i="2"/>
  <c r="O4" i="2"/>
  <c r="M4" i="2"/>
  <c r="K4" i="2"/>
  <c r="I30" i="2"/>
  <c r="I24" i="2"/>
  <c r="I19" i="2"/>
  <c r="I14" i="2"/>
  <c r="I10" i="2"/>
  <c r="I8" i="2"/>
  <c r="F6" i="2"/>
  <c r="G6" i="2" s="1"/>
  <c r="I5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I34" i="2" s="1"/>
  <c r="F5" i="2"/>
  <c r="G5" i="2" s="1"/>
  <c r="I4" i="2"/>
  <c r="G4" i="2"/>
  <c r="D6" i="2"/>
  <c r="E6" i="2" s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D5" i="2"/>
  <c r="E5" i="2" s="1"/>
  <c r="E4" i="2"/>
  <c r="B30" i="2"/>
  <c r="B5" i="2"/>
  <c r="C4" i="2"/>
  <c r="AG5" i="2" l="1"/>
  <c r="AG6" i="2"/>
  <c r="AG8" i="2"/>
  <c r="AF9" i="2"/>
  <c r="AD7" i="2"/>
  <c r="AG7" i="2"/>
  <c r="AB16" i="2"/>
  <c r="T6" i="2"/>
  <c r="U6" i="2" s="1"/>
  <c r="AC6" i="2"/>
  <c r="AB7" i="2"/>
  <c r="Y7" i="2"/>
  <c r="X8" i="2"/>
  <c r="Y6" i="2"/>
  <c r="R7" i="2"/>
  <c r="S6" i="2"/>
  <c r="AC5" i="2"/>
  <c r="T7" i="2"/>
  <c r="Z7" i="2"/>
  <c r="AA6" i="2"/>
  <c r="V7" i="2"/>
  <c r="W6" i="2"/>
  <c r="S5" i="2"/>
  <c r="W5" i="2"/>
  <c r="AA5" i="2"/>
  <c r="O14" i="2"/>
  <c r="O24" i="2"/>
  <c r="O30" i="2"/>
  <c r="K8" i="2"/>
  <c r="K5" i="2"/>
  <c r="K9" i="2"/>
  <c r="K13" i="2"/>
  <c r="K17" i="2"/>
  <c r="K21" i="2"/>
  <c r="K25" i="2"/>
  <c r="K29" i="2"/>
  <c r="K33" i="2"/>
  <c r="P6" i="2"/>
  <c r="L6" i="2"/>
  <c r="O9" i="2"/>
  <c r="O11" i="2"/>
  <c r="O13" i="2"/>
  <c r="O15" i="2"/>
  <c r="O17" i="2"/>
  <c r="O19" i="2"/>
  <c r="O21" i="2"/>
  <c r="O23" i="2"/>
  <c r="O25" i="2"/>
  <c r="O27" i="2"/>
  <c r="O29" i="2"/>
  <c r="O31" i="2"/>
  <c r="O33" i="2"/>
  <c r="O6" i="2"/>
  <c r="O7" i="2"/>
  <c r="O8" i="2"/>
  <c r="K10" i="2"/>
  <c r="K12" i="2"/>
  <c r="K14" i="2"/>
  <c r="K16" i="2"/>
  <c r="K18" i="2"/>
  <c r="K20" i="2"/>
  <c r="K22" i="2"/>
  <c r="K24" i="2"/>
  <c r="K26" i="2"/>
  <c r="K28" i="2"/>
  <c r="K30" i="2"/>
  <c r="K32" i="2"/>
  <c r="I15" i="2"/>
  <c r="I20" i="2"/>
  <c r="I26" i="2"/>
  <c r="I31" i="2"/>
  <c r="I6" i="2"/>
  <c r="I11" i="2"/>
  <c r="I16" i="2"/>
  <c r="I22" i="2"/>
  <c r="I27" i="2"/>
  <c r="I32" i="2"/>
  <c r="I7" i="2"/>
  <c r="I12" i="2"/>
  <c r="I18" i="2"/>
  <c r="I23" i="2"/>
  <c r="I28" i="2"/>
  <c r="F7" i="2"/>
  <c r="I9" i="2"/>
  <c r="I13" i="2"/>
  <c r="I17" i="2"/>
  <c r="I21" i="2"/>
  <c r="I25" i="2"/>
  <c r="I29" i="2"/>
  <c r="I33" i="2"/>
  <c r="D7" i="2"/>
  <c r="B31" i="2"/>
  <c r="B6" i="2"/>
  <c r="L33" i="1"/>
  <c r="L35" i="1" s="1"/>
  <c r="P41" i="1"/>
  <c r="P42" i="1" s="1"/>
  <c r="P43" i="1" s="1"/>
  <c r="Q40" i="1"/>
  <c r="Q58" i="1"/>
  <c r="P59" i="1"/>
  <c r="P60" i="1" s="1"/>
  <c r="P61" i="1" s="1"/>
  <c r="Q61" i="1" s="1"/>
  <c r="Q60" i="1" l="1"/>
  <c r="Q59" i="1"/>
  <c r="AE7" i="2"/>
  <c r="AD8" i="2"/>
  <c r="AG9" i="2"/>
  <c r="AF10" i="2"/>
  <c r="AC16" i="2"/>
  <c r="AB17" i="2"/>
  <c r="V8" i="2"/>
  <c r="W7" i="2"/>
  <c r="R8" i="2"/>
  <c r="S7" i="2"/>
  <c r="U7" i="2"/>
  <c r="T8" i="2"/>
  <c r="AC7" i="2"/>
  <c r="AB8" i="2"/>
  <c r="Z8" i="2"/>
  <c r="AA7" i="2"/>
  <c r="X9" i="2"/>
  <c r="Y8" i="2"/>
  <c r="Q6" i="2"/>
  <c r="P7" i="2"/>
  <c r="M6" i="2"/>
  <c r="L7" i="2"/>
  <c r="G7" i="2"/>
  <c r="F8" i="2"/>
  <c r="E7" i="2"/>
  <c r="D8" i="2"/>
  <c r="B32" i="2"/>
  <c r="B7" i="2"/>
  <c r="Q41" i="1"/>
  <c r="P44" i="1"/>
  <c r="Q43" i="1"/>
  <c r="Q42" i="1"/>
  <c r="P62" i="1"/>
  <c r="Q62" i="1" s="1"/>
  <c r="C42" i="1"/>
  <c r="C43" i="1"/>
  <c r="C44" i="1"/>
  <c r="C45" i="1" s="1"/>
  <c r="C46" i="1" s="1"/>
  <c r="C47" i="1" s="1"/>
  <c r="C48" i="1" s="1"/>
  <c r="C49" i="1" s="1"/>
  <c r="C50" i="1" s="1"/>
  <c r="C51" i="1" s="1"/>
  <c r="C52" i="1" s="1"/>
  <c r="C41" i="1"/>
  <c r="AG10" i="2" l="1"/>
  <c r="AF11" i="2"/>
  <c r="AE8" i="2"/>
  <c r="AD9" i="2"/>
  <c r="AC17" i="2"/>
  <c r="AB18" i="2"/>
  <c r="R9" i="2"/>
  <c r="S8" i="2"/>
  <c r="U8" i="2"/>
  <c r="T9" i="2"/>
  <c r="X10" i="2"/>
  <c r="Y9" i="2"/>
  <c r="Z9" i="2"/>
  <c r="AA8" i="2"/>
  <c r="V9" i="2"/>
  <c r="W8" i="2"/>
  <c r="AC8" i="2"/>
  <c r="AB9" i="2"/>
  <c r="M7" i="2"/>
  <c r="L8" i="2"/>
  <c r="Q7" i="2"/>
  <c r="P8" i="2"/>
  <c r="G8" i="2"/>
  <c r="F9" i="2"/>
  <c r="E8" i="2"/>
  <c r="D9" i="2"/>
  <c r="B33" i="2"/>
  <c r="B8" i="2"/>
  <c r="P45" i="1"/>
  <c r="Q44" i="1"/>
  <c r="P63" i="1"/>
  <c r="Q63" i="1" s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59" i="1"/>
  <c r="C60" i="1"/>
  <c r="C61" i="1" s="1"/>
  <c r="C53" i="1"/>
  <c r="C54" i="1" s="1"/>
  <c r="C55" i="1" s="1"/>
  <c r="C56" i="1" s="1"/>
  <c r="D41" i="1"/>
  <c r="D40" i="1"/>
  <c r="AE9" i="2" l="1"/>
  <c r="AD10" i="2"/>
  <c r="AG11" i="2"/>
  <c r="AF12" i="2"/>
  <c r="AC18" i="2"/>
  <c r="AB19" i="2"/>
  <c r="V10" i="2"/>
  <c r="W9" i="2"/>
  <c r="X11" i="2"/>
  <c r="Y10" i="2"/>
  <c r="R10" i="2"/>
  <c r="S9" i="2"/>
  <c r="U9" i="2"/>
  <c r="T10" i="2"/>
  <c r="Z10" i="2"/>
  <c r="AA9" i="2"/>
  <c r="AC9" i="2"/>
  <c r="AB10" i="2"/>
  <c r="Q8" i="2"/>
  <c r="P9" i="2"/>
  <c r="M8" i="2"/>
  <c r="L9" i="2"/>
  <c r="G9" i="2"/>
  <c r="F10" i="2"/>
  <c r="E9" i="2"/>
  <c r="D10" i="2"/>
  <c r="B34" i="2"/>
  <c r="B9" i="2"/>
  <c r="P46" i="1"/>
  <c r="Q45" i="1"/>
  <c r="P64" i="1"/>
  <c r="Q64" i="1" s="1"/>
  <c r="C62" i="1"/>
  <c r="D56" i="1"/>
  <c r="D53" i="1"/>
  <c r="D49" i="1"/>
  <c r="D45" i="1"/>
  <c r="D52" i="1"/>
  <c r="D48" i="1"/>
  <c r="D44" i="1"/>
  <c r="D55" i="1"/>
  <c r="D51" i="1"/>
  <c r="D47" i="1"/>
  <c r="D43" i="1"/>
  <c r="D54" i="1"/>
  <c r="D50" i="1"/>
  <c r="D46" i="1"/>
  <c r="D42" i="1"/>
  <c r="K14" i="1"/>
  <c r="AG12" i="2" l="1"/>
  <c r="AF13" i="2"/>
  <c r="AE10" i="2"/>
  <c r="AD11" i="2"/>
  <c r="AC19" i="2"/>
  <c r="AB20" i="2"/>
  <c r="Z11" i="2"/>
  <c r="AA10" i="2"/>
  <c r="X12" i="2"/>
  <c r="Y11" i="2"/>
  <c r="U10" i="2"/>
  <c r="T11" i="2"/>
  <c r="R11" i="2"/>
  <c r="S10" i="2"/>
  <c r="V11" i="2"/>
  <c r="W10" i="2"/>
  <c r="AC10" i="2"/>
  <c r="AB11" i="2"/>
  <c r="M9" i="2"/>
  <c r="L10" i="2"/>
  <c r="Q9" i="2"/>
  <c r="P10" i="2"/>
  <c r="G10" i="2"/>
  <c r="F11" i="2"/>
  <c r="E10" i="2"/>
  <c r="D11" i="2"/>
  <c r="B10" i="2"/>
  <c r="P47" i="1"/>
  <c r="Q46" i="1"/>
  <c r="P65" i="1"/>
  <c r="Q65" i="1" s="1"/>
  <c r="C63" i="1"/>
  <c r="C33" i="1"/>
  <c r="C35" i="1" s="1"/>
  <c r="I31" i="1" s="1"/>
  <c r="H31" i="1" s="1"/>
  <c r="F37" i="1" s="1"/>
  <c r="C16" i="1"/>
  <c r="C18" i="1" s="1"/>
  <c r="C20" i="1" s="1"/>
  <c r="AE11" i="2" l="1"/>
  <c r="AD12" i="2"/>
  <c r="AG13" i="2"/>
  <c r="AF14" i="2"/>
  <c r="AC20" i="2"/>
  <c r="AB21" i="2"/>
  <c r="V12" i="2"/>
  <c r="W11" i="2"/>
  <c r="X13" i="2"/>
  <c r="Y12" i="2"/>
  <c r="AC11" i="2"/>
  <c r="AB12" i="2"/>
  <c r="U11" i="2"/>
  <c r="T12" i="2"/>
  <c r="R12" i="2"/>
  <c r="S11" i="2"/>
  <c r="Z12" i="2"/>
  <c r="AA11" i="2"/>
  <c r="Q10" i="2"/>
  <c r="P11" i="2"/>
  <c r="M10" i="2"/>
  <c r="L11" i="2"/>
  <c r="G11" i="2"/>
  <c r="F12" i="2"/>
  <c r="E11" i="2"/>
  <c r="D12" i="2"/>
  <c r="B11" i="2"/>
  <c r="P48" i="1"/>
  <c r="Q47" i="1"/>
  <c r="P66" i="1"/>
  <c r="Q66" i="1" s="1"/>
  <c r="C64" i="1"/>
  <c r="AG14" i="2" l="1"/>
  <c r="AF15" i="2"/>
  <c r="AE12" i="2"/>
  <c r="AD13" i="2"/>
  <c r="AC21" i="2"/>
  <c r="AB22" i="2"/>
  <c r="R13" i="2"/>
  <c r="S12" i="2"/>
  <c r="U12" i="2"/>
  <c r="T13" i="2"/>
  <c r="Z13" i="2"/>
  <c r="AA12" i="2"/>
  <c r="Y13" i="2"/>
  <c r="X14" i="2"/>
  <c r="V13" i="2"/>
  <c r="W12" i="2"/>
  <c r="AC12" i="2"/>
  <c r="AB13" i="2"/>
  <c r="M11" i="2"/>
  <c r="L12" i="2"/>
  <c r="Q11" i="2"/>
  <c r="P12" i="2"/>
  <c r="G12" i="2"/>
  <c r="F13" i="2"/>
  <c r="E12" i="2"/>
  <c r="D13" i="2"/>
  <c r="B12" i="2"/>
  <c r="P49" i="1"/>
  <c r="Q48" i="1"/>
  <c r="P67" i="1"/>
  <c r="Q67" i="1" s="1"/>
  <c r="C65" i="1"/>
  <c r="AE13" i="2" l="1"/>
  <c r="AD14" i="2"/>
  <c r="AG15" i="2"/>
  <c r="AF16" i="2"/>
  <c r="AB23" i="2"/>
  <c r="AC22" i="2"/>
  <c r="V14" i="2"/>
  <c r="W13" i="2"/>
  <c r="Z14" i="2"/>
  <c r="AA13" i="2"/>
  <c r="Y14" i="2"/>
  <c r="X15" i="2"/>
  <c r="T14" i="2"/>
  <c r="U13" i="2"/>
  <c r="R14" i="2"/>
  <c r="S13" i="2"/>
  <c r="AB14" i="2"/>
  <c r="AC13" i="2"/>
  <c r="Q12" i="2"/>
  <c r="P13" i="2"/>
  <c r="M12" i="2"/>
  <c r="L13" i="2"/>
  <c r="G13" i="2"/>
  <c r="F14" i="2"/>
  <c r="E13" i="2"/>
  <c r="D14" i="2"/>
  <c r="B13" i="2"/>
  <c r="P50" i="1"/>
  <c r="Q49" i="1"/>
  <c r="P68" i="1"/>
  <c r="Q68" i="1" s="1"/>
  <c r="C66" i="1"/>
  <c r="AG16" i="2" l="1"/>
  <c r="AF17" i="2"/>
  <c r="AE14" i="2"/>
  <c r="AD15" i="2"/>
  <c r="AC23" i="2"/>
  <c r="AB24" i="2"/>
  <c r="AC14" i="2"/>
  <c r="T15" i="2"/>
  <c r="U14" i="2"/>
  <c r="Z15" i="2"/>
  <c r="AA14" i="2"/>
  <c r="Y15" i="2"/>
  <c r="X16" i="2"/>
  <c r="R15" i="2"/>
  <c r="S14" i="2"/>
  <c r="V15" i="2"/>
  <c r="W14" i="2"/>
  <c r="M13" i="2"/>
  <c r="L14" i="2"/>
  <c r="Q13" i="2"/>
  <c r="P14" i="2"/>
  <c r="G14" i="2"/>
  <c r="F15" i="2"/>
  <c r="E14" i="2"/>
  <c r="D15" i="2"/>
  <c r="B14" i="2"/>
  <c r="P51" i="1"/>
  <c r="Q50" i="1"/>
  <c r="P69" i="1"/>
  <c r="Q69" i="1" s="1"/>
  <c r="C67" i="1"/>
  <c r="AE15" i="2" l="1"/>
  <c r="AD16" i="2"/>
  <c r="AG17" i="2"/>
  <c r="AF18" i="2"/>
  <c r="AC24" i="2"/>
  <c r="AB25" i="2"/>
  <c r="V16" i="2"/>
  <c r="W15" i="2"/>
  <c r="R16" i="2"/>
  <c r="S15" i="2"/>
  <c r="Z16" i="2"/>
  <c r="AA15" i="2"/>
  <c r="T16" i="2"/>
  <c r="U15" i="2"/>
  <c r="Y16" i="2"/>
  <c r="X17" i="2"/>
  <c r="Q14" i="2"/>
  <c r="P15" i="2"/>
  <c r="M14" i="2"/>
  <c r="L15" i="2"/>
  <c r="G15" i="2"/>
  <c r="F16" i="2"/>
  <c r="E15" i="2"/>
  <c r="D16" i="2"/>
  <c r="B15" i="2"/>
  <c r="P52" i="1"/>
  <c r="Q51" i="1"/>
  <c r="P70" i="1"/>
  <c r="Q70" i="1" s="1"/>
  <c r="C68" i="1"/>
  <c r="AG18" i="2" l="1"/>
  <c r="AF19" i="2"/>
  <c r="AE16" i="2"/>
  <c r="AD17" i="2"/>
  <c r="AC25" i="2"/>
  <c r="AB26" i="2"/>
  <c r="T17" i="2"/>
  <c r="U16" i="2"/>
  <c r="R17" i="2"/>
  <c r="S16" i="2"/>
  <c r="Y17" i="2"/>
  <c r="X18" i="2"/>
  <c r="Z17" i="2"/>
  <c r="AA16" i="2"/>
  <c r="V17" i="2"/>
  <c r="W16" i="2"/>
  <c r="M15" i="2"/>
  <c r="L16" i="2"/>
  <c r="Q15" i="2"/>
  <c r="P16" i="2"/>
  <c r="G16" i="2"/>
  <c r="F17" i="2"/>
  <c r="E16" i="2"/>
  <c r="D17" i="2"/>
  <c r="B16" i="2"/>
  <c r="P53" i="1"/>
  <c r="Q52" i="1"/>
  <c r="P71" i="1"/>
  <c r="Q71" i="1" s="1"/>
  <c r="C69" i="1"/>
  <c r="AE17" i="2" l="1"/>
  <c r="AD18" i="2"/>
  <c r="AG19" i="2"/>
  <c r="AF20" i="2"/>
  <c r="AC26" i="2"/>
  <c r="AB27" i="2"/>
  <c r="Z18" i="2"/>
  <c r="AA17" i="2"/>
  <c r="T18" i="2"/>
  <c r="U17" i="2"/>
  <c r="V18" i="2"/>
  <c r="W17" i="2"/>
  <c r="R18" i="2"/>
  <c r="S17" i="2"/>
  <c r="Y18" i="2"/>
  <c r="X19" i="2"/>
  <c r="Q16" i="2"/>
  <c r="P17" i="2"/>
  <c r="M16" i="2"/>
  <c r="L17" i="2"/>
  <c r="G17" i="2"/>
  <c r="F18" i="2"/>
  <c r="E17" i="2"/>
  <c r="D18" i="2"/>
  <c r="B17" i="2"/>
  <c r="P54" i="1"/>
  <c r="Q53" i="1"/>
  <c r="P72" i="1"/>
  <c r="Q72" i="1" s="1"/>
  <c r="C70" i="1"/>
  <c r="AG20" i="2" l="1"/>
  <c r="AF21" i="2"/>
  <c r="AE18" i="2"/>
  <c r="AD19" i="2"/>
  <c r="AC27" i="2"/>
  <c r="AB28" i="2"/>
  <c r="R19" i="2"/>
  <c r="S18" i="2"/>
  <c r="V19" i="2"/>
  <c r="W18" i="2"/>
  <c r="Z19" i="2"/>
  <c r="AA18" i="2"/>
  <c r="T19" i="2"/>
  <c r="U18" i="2"/>
  <c r="X20" i="2"/>
  <c r="Y19" i="2"/>
  <c r="M17" i="2"/>
  <c r="L18" i="2"/>
  <c r="Q17" i="2"/>
  <c r="P18" i="2"/>
  <c r="G18" i="2"/>
  <c r="F19" i="2"/>
  <c r="E18" i="2"/>
  <c r="D19" i="2"/>
  <c r="B18" i="2"/>
  <c r="P55" i="1"/>
  <c r="Q54" i="1"/>
  <c r="P73" i="1"/>
  <c r="Q73" i="1" s="1"/>
  <c r="C71" i="1"/>
  <c r="AE19" i="2" l="1"/>
  <c r="AD20" i="2"/>
  <c r="AG21" i="2"/>
  <c r="AF22" i="2"/>
  <c r="AB29" i="2"/>
  <c r="AC28" i="2"/>
  <c r="Y20" i="2"/>
  <c r="X21" i="2"/>
  <c r="V20" i="2"/>
  <c r="W19" i="2"/>
  <c r="U19" i="2"/>
  <c r="T20" i="2"/>
  <c r="Z20" i="2"/>
  <c r="AA19" i="2"/>
  <c r="R20" i="2"/>
  <c r="S19" i="2"/>
  <c r="Q18" i="2"/>
  <c r="P19" i="2"/>
  <c r="M18" i="2"/>
  <c r="L19" i="2"/>
  <c r="G19" i="2"/>
  <c r="F20" i="2"/>
  <c r="E19" i="2"/>
  <c r="D20" i="2"/>
  <c r="B19" i="2"/>
  <c r="P56" i="1"/>
  <c r="Q56" i="1" s="1"/>
  <c r="Q55" i="1"/>
  <c r="P74" i="1"/>
  <c r="Q74" i="1" s="1"/>
  <c r="C72" i="1"/>
  <c r="AG22" i="2" l="1"/>
  <c r="AF23" i="2"/>
  <c r="AE20" i="2"/>
  <c r="AD21" i="2"/>
  <c r="AC29" i="2"/>
  <c r="AB30" i="2"/>
  <c r="Z21" i="2"/>
  <c r="AA20" i="2"/>
  <c r="Y21" i="2"/>
  <c r="X22" i="2"/>
  <c r="R21" i="2"/>
  <c r="S20" i="2"/>
  <c r="V21" i="2"/>
  <c r="W20" i="2"/>
  <c r="U20" i="2"/>
  <c r="T21" i="2"/>
  <c r="M19" i="2"/>
  <c r="L20" i="2"/>
  <c r="Q19" i="2"/>
  <c r="P20" i="2"/>
  <c r="G20" i="2"/>
  <c r="F21" i="2"/>
  <c r="E20" i="2"/>
  <c r="D21" i="2"/>
  <c r="B20" i="2"/>
  <c r="C73" i="1"/>
  <c r="AE21" i="2" l="1"/>
  <c r="AD22" i="2"/>
  <c r="AG23" i="2"/>
  <c r="AF24" i="2"/>
  <c r="AC30" i="2"/>
  <c r="AB31" i="2"/>
  <c r="V22" i="2"/>
  <c r="W21" i="2"/>
  <c r="R22" i="2"/>
  <c r="S21" i="2"/>
  <c r="Y22" i="2"/>
  <c r="X23" i="2"/>
  <c r="Z22" i="2"/>
  <c r="AA21" i="2"/>
  <c r="U21" i="2"/>
  <c r="T22" i="2"/>
  <c r="Q20" i="2"/>
  <c r="P21" i="2"/>
  <c r="M20" i="2"/>
  <c r="L21" i="2"/>
  <c r="G21" i="2"/>
  <c r="F22" i="2"/>
  <c r="E21" i="2"/>
  <c r="D22" i="2"/>
  <c r="B21" i="2"/>
  <c r="C74" i="1"/>
  <c r="AG24" i="2" l="1"/>
  <c r="AF25" i="2"/>
  <c r="AE22" i="2"/>
  <c r="AD23" i="2"/>
  <c r="AC31" i="2"/>
  <c r="AB32" i="2"/>
  <c r="Z23" i="2"/>
  <c r="AA22" i="2"/>
  <c r="R23" i="2"/>
  <c r="S22" i="2"/>
  <c r="U22" i="2"/>
  <c r="T23" i="2"/>
  <c r="V23" i="2"/>
  <c r="W22" i="2"/>
  <c r="Y23" i="2"/>
  <c r="X24" i="2"/>
  <c r="M21" i="2"/>
  <c r="L22" i="2"/>
  <c r="Q21" i="2"/>
  <c r="P22" i="2"/>
  <c r="G22" i="2"/>
  <c r="F23" i="2"/>
  <c r="E22" i="2"/>
  <c r="D23" i="2"/>
  <c r="B22" i="2"/>
  <c r="C75" i="1"/>
  <c r="AE23" i="2" l="1"/>
  <c r="AD24" i="2"/>
  <c r="AG25" i="2"/>
  <c r="AF26" i="2"/>
  <c r="AB33" i="2"/>
  <c r="AC32" i="2"/>
  <c r="V24" i="2"/>
  <c r="W23" i="2"/>
  <c r="R24" i="2"/>
  <c r="S23" i="2"/>
  <c r="U23" i="2"/>
  <c r="T24" i="2"/>
  <c r="Z24" i="2"/>
  <c r="AA23" i="2"/>
  <c r="Y24" i="2"/>
  <c r="X25" i="2"/>
  <c r="Q22" i="2"/>
  <c r="P23" i="2"/>
  <c r="M22" i="2"/>
  <c r="L23" i="2"/>
  <c r="G23" i="2"/>
  <c r="F24" i="2"/>
  <c r="E23" i="2"/>
  <c r="D24" i="2"/>
  <c r="B23" i="2"/>
  <c r="AG26" i="2" l="1"/>
  <c r="AF27" i="2"/>
  <c r="AE24" i="2"/>
  <c r="AD25" i="2"/>
  <c r="AC33" i="2"/>
  <c r="AB34" i="2"/>
  <c r="AC34" i="2" s="1"/>
  <c r="Z25" i="2"/>
  <c r="AA24" i="2"/>
  <c r="R25" i="2"/>
  <c r="S24" i="2"/>
  <c r="Y25" i="2"/>
  <c r="X26" i="2"/>
  <c r="V25" i="2"/>
  <c r="W24" i="2"/>
  <c r="U24" i="2"/>
  <c r="T25" i="2"/>
  <c r="M23" i="2"/>
  <c r="L24" i="2"/>
  <c r="Q23" i="2"/>
  <c r="P24" i="2"/>
  <c r="G24" i="2"/>
  <c r="F25" i="2"/>
  <c r="E24" i="2"/>
  <c r="D25" i="2"/>
  <c r="B24" i="2"/>
  <c r="AE25" i="2" l="1"/>
  <c r="AD26" i="2"/>
  <c r="AG27" i="2"/>
  <c r="AF28" i="2"/>
  <c r="V26" i="2"/>
  <c r="W25" i="2"/>
  <c r="R26" i="2"/>
  <c r="S25" i="2"/>
  <c r="Y26" i="2"/>
  <c r="X27" i="2"/>
  <c r="Z26" i="2"/>
  <c r="AA25" i="2"/>
  <c r="U25" i="2"/>
  <c r="T26" i="2"/>
  <c r="Q24" i="2"/>
  <c r="P25" i="2"/>
  <c r="M24" i="2"/>
  <c r="L25" i="2"/>
  <c r="G25" i="2"/>
  <c r="F26" i="2"/>
  <c r="E25" i="2"/>
  <c r="D26" i="2"/>
  <c r="B25" i="2"/>
  <c r="AG28" i="2" l="1"/>
  <c r="AF29" i="2"/>
  <c r="AE26" i="2"/>
  <c r="AD27" i="2"/>
  <c r="Z27" i="2"/>
  <c r="AA26" i="2"/>
  <c r="R27" i="2"/>
  <c r="S26" i="2"/>
  <c r="U26" i="2"/>
  <c r="T27" i="2"/>
  <c r="V27" i="2"/>
  <c r="W26" i="2"/>
  <c r="Y27" i="2"/>
  <c r="X28" i="2"/>
  <c r="M25" i="2"/>
  <c r="L26" i="2"/>
  <c r="Q25" i="2"/>
  <c r="P26" i="2"/>
  <c r="G26" i="2"/>
  <c r="F27" i="2"/>
  <c r="E26" i="2"/>
  <c r="D27" i="2"/>
  <c r="B26" i="2"/>
  <c r="AE27" i="2" l="1"/>
  <c r="AD28" i="2"/>
  <c r="AG29" i="2"/>
  <c r="AF30" i="2"/>
  <c r="V28" i="2"/>
  <c r="W27" i="2"/>
  <c r="R28" i="2"/>
  <c r="S27" i="2"/>
  <c r="U27" i="2"/>
  <c r="T28" i="2"/>
  <c r="Z28" i="2"/>
  <c r="AA27" i="2"/>
  <c r="Y28" i="2"/>
  <c r="X29" i="2"/>
  <c r="Q26" i="2"/>
  <c r="P27" i="2"/>
  <c r="M26" i="2"/>
  <c r="L27" i="2"/>
  <c r="G27" i="2"/>
  <c r="F28" i="2"/>
  <c r="E27" i="2"/>
  <c r="D28" i="2"/>
  <c r="B27" i="2"/>
  <c r="AG30" i="2" l="1"/>
  <c r="AF31" i="2"/>
  <c r="AE28" i="2"/>
  <c r="AD29" i="2"/>
  <c r="Z29" i="2"/>
  <c r="AA28" i="2"/>
  <c r="R29" i="2"/>
  <c r="S28" i="2"/>
  <c r="Y29" i="2"/>
  <c r="X30" i="2"/>
  <c r="V29" i="2"/>
  <c r="W28" i="2"/>
  <c r="U28" i="2"/>
  <c r="T29" i="2"/>
  <c r="M27" i="2"/>
  <c r="L28" i="2"/>
  <c r="Q27" i="2"/>
  <c r="P28" i="2"/>
  <c r="G28" i="2"/>
  <c r="F29" i="2"/>
  <c r="E28" i="2"/>
  <c r="D29" i="2"/>
  <c r="B28" i="2"/>
  <c r="AE29" i="2" l="1"/>
  <c r="AD30" i="2"/>
  <c r="AG31" i="2"/>
  <c r="AF32" i="2"/>
  <c r="V30" i="2"/>
  <c r="W29" i="2"/>
  <c r="R30" i="2"/>
  <c r="S29" i="2"/>
  <c r="Y30" i="2"/>
  <c r="X31" i="2"/>
  <c r="Z30" i="2"/>
  <c r="AA29" i="2"/>
  <c r="U29" i="2"/>
  <c r="T30" i="2"/>
  <c r="Q28" i="2"/>
  <c r="P29" i="2"/>
  <c r="M28" i="2"/>
  <c r="L29" i="2"/>
  <c r="G29" i="2"/>
  <c r="F30" i="2"/>
  <c r="E29" i="2"/>
  <c r="D30" i="2"/>
  <c r="B29" i="2"/>
  <c r="AG32" i="2" l="1"/>
  <c r="AF33" i="2"/>
  <c r="AE30" i="2"/>
  <c r="AD31" i="2"/>
  <c r="Z31" i="2"/>
  <c r="AA30" i="2"/>
  <c r="R31" i="2"/>
  <c r="S30" i="2"/>
  <c r="U30" i="2"/>
  <c r="T31" i="2"/>
  <c r="V31" i="2"/>
  <c r="W30" i="2"/>
  <c r="Y31" i="2"/>
  <c r="X32" i="2"/>
  <c r="M29" i="2"/>
  <c r="L30" i="2"/>
  <c r="Q29" i="2"/>
  <c r="P30" i="2"/>
  <c r="G30" i="2"/>
  <c r="F31" i="2"/>
  <c r="E30" i="2"/>
  <c r="D31" i="2"/>
  <c r="AE31" i="2" l="1"/>
  <c r="AD32" i="2"/>
  <c r="AG33" i="2"/>
  <c r="AF34" i="2"/>
  <c r="AG34" i="2" s="1"/>
  <c r="V32" i="2"/>
  <c r="W31" i="2"/>
  <c r="R32" i="2"/>
  <c r="S31" i="2"/>
  <c r="U31" i="2"/>
  <c r="T32" i="2"/>
  <c r="Z32" i="2"/>
  <c r="AA31" i="2"/>
  <c r="Y32" i="2"/>
  <c r="X33" i="2"/>
  <c r="Q30" i="2"/>
  <c r="P31" i="2"/>
  <c r="M30" i="2"/>
  <c r="L31" i="2"/>
  <c r="G31" i="2"/>
  <c r="F32" i="2"/>
  <c r="E31" i="2"/>
  <c r="D32" i="2"/>
  <c r="AE32" i="2" l="1"/>
  <c r="AD33" i="2"/>
  <c r="Z33" i="2"/>
  <c r="AA32" i="2"/>
  <c r="R33" i="2"/>
  <c r="S32" i="2"/>
  <c r="Y33" i="2"/>
  <c r="X34" i="2"/>
  <c r="Y34" i="2" s="1"/>
  <c r="V33" i="2"/>
  <c r="W32" i="2"/>
  <c r="U32" i="2"/>
  <c r="T33" i="2"/>
  <c r="M31" i="2"/>
  <c r="L32" i="2"/>
  <c r="Q31" i="2"/>
  <c r="P32" i="2"/>
  <c r="G32" i="2"/>
  <c r="F33" i="2"/>
  <c r="E32" i="2"/>
  <c r="D33" i="2"/>
  <c r="AE33" i="2" l="1"/>
  <c r="AD34" i="2"/>
  <c r="AE34" i="2" s="1"/>
  <c r="V34" i="2"/>
  <c r="W34" i="2" s="1"/>
  <c r="W33" i="2"/>
  <c r="R34" i="2"/>
  <c r="S34" i="2" s="1"/>
  <c r="S33" i="2"/>
  <c r="Z34" i="2"/>
  <c r="AA34" i="2" s="1"/>
  <c r="AA33" i="2"/>
  <c r="U33" i="2"/>
  <c r="T34" i="2"/>
  <c r="U34" i="2" s="1"/>
  <c r="Q32" i="2"/>
  <c r="P33" i="2"/>
  <c r="M32" i="2"/>
  <c r="L33" i="2"/>
  <c r="G33" i="2"/>
  <c r="F34" i="2"/>
  <c r="G34" i="2" s="1"/>
  <c r="E33" i="2"/>
  <c r="D34" i="2"/>
  <c r="E34" i="2" s="1"/>
  <c r="M33" i="2" l="1"/>
  <c r="L34" i="2"/>
  <c r="M34" i="2" s="1"/>
  <c r="Q33" i="2"/>
  <c r="P34" i="2"/>
  <c r="Q34" i="2" s="1"/>
</calcChain>
</file>

<file path=xl/sharedStrings.xml><?xml version="1.0" encoding="utf-8"?>
<sst xmlns="http://schemas.openxmlformats.org/spreadsheetml/2006/main" count="75" uniqueCount="23">
  <si>
    <t>n =</t>
  </si>
  <si>
    <t>a =</t>
  </si>
  <si>
    <t>confidenza</t>
  </si>
  <si>
    <t>intervallo</t>
  </si>
  <si>
    <t xml:space="preserve">media = </t>
  </si>
  <si>
    <t>ESERCIZIO 53 PAG 327 MODULO F</t>
  </si>
  <si>
    <t>DATI</t>
  </si>
  <si>
    <t>RISULTATI</t>
  </si>
  <si>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</rPr>
      <t xml:space="preserve"> = </t>
    </r>
  </si>
  <si>
    <r>
      <t>1-</t>
    </r>
    <r>
      <rPr>
        <b/>
        <sz val="11"/>
        <color theme="1"/>
        <rFont val="Symbol"/>
        <family val="1"/>
        <charset val="2"/>
      </rPr>
      <t>a</t>
    </r>
    <r>
      <rPr>
        <b/>
        <sz val="11"/>
        <color theme="1"/>
        <rFont val="Calibri"/>
        <family val="2"/>
      </rPr>
      <t xml:space="preserve"> = </t>
    </r>
  </si>
  <si>
    <t>GRANDI CAMPIONI</t>
  </si>
  <si>
    <t>DIMENSIONE DEL CAMPIONE N =</t>
  </si>
  <si>
    <t>z</t>
  </si>
  <si>
    <t>F(z)</t>
  </si>
  <si>
    <t>TAVOLA C</t>
  </si>
  <si>
    <t xml:space="preserve">USARE :dati-analisi di simulazione-ricerca obiettivo </t>
  </si>
  <si>
    <r>
      <t>(1-</t>
    </r>
    <r>
      <rPr>
        <b/>
        <sz val="11"/>
        <color theme="1"/>
        <rFont val="Symbol"/>
        <family val="1"/>
        <charset val="2"/>
      </rPr>
      <t>a)/2</t>
    </r>
  </si>
  <si>
    <r>
      <rPr>
        <b/>
        <sz val="11"/>
        <color theme="1"/>
        <rFont val="Symbol"/>
        <family val="1"/>
        <charset val="2"/>
      </rPr>
      <t>e</t>
    </r>
    <r>
      <rPr>
        <b/>
        <sz val="11"/>
        <color theme="1"/>
        <rFont val="Calibri"/>
        <family val="2"/>
        <scheme val="minor"/>
      </rPr>
      <t xml:space="preserve"> =</t>
    </r>
  </si>
  <si>
    <t>esercizio pag. 318</t>
  </si>
  <si>
    <t>FUNZIONE DI RIPARTIZIONE</t>
  </si>
  <si>
    <t>DISTRIBUZIONE NORMALE STANDARD</t>
  </si>
  <si>
    <r>
      <t xml:space="preserve">Una fabbrica di lampadine produce 1200 lampadine al giorno.la durata media è di 5000 ore.calcolare di quanto deve essere un campione per valutare la durata media con una scarto quadratico medio  </t>
    </r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  <scheme val="minor"/>
      </rPr>
      <t xml:space="preserve"> =  200 ed un errore di 50 ore. Confidenza 95%</t>
    </r>
  </si>
  <si>
    <r>
      <t xml:space="preserve">una fabbrica produce oggetti di porcellana;ogni giorno vengono prodotti 5000 piatti di porcellana di diametro 30 cm. Con scarto quadratico medio </t>
    </r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Calibri"/>
        <family val="2"/>
        <scheme val="minor"/>
      </rPr>
      <t xml:space="preserve">  = 1,5.Supponendo di eseguire un controllo statistico di qualità, estraendo un campione bernoulliano di dimensione n = 100,entro quali limiti deve essere contenuta la lunghezza del diametro del campione a un livello di confidenza del 95%?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</si>
</sst>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0"/>
    <numFmt numFmtId="166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b/>
      <sz val="16"/>
      <color theme="3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9" fontId="0" fillId="0" borderId="0" xfId="0" applyNumberFormat="1"/>
    <xf numFmtId="0" fontId="3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9" fontId="1" fillId="0" borderId="0" xfId="0" applyNumberFormat="1" applyFont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0" fontId="1" fillId="0" borderId="0" xfId="0" applyNumberFormat="1" applyFont="1"/>
    <xf numFmtId="10" fontId="1" fillId="2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9" fontId="1" fillId="0" borderId="0" xfId="0" applyNumberFormat="1" applyFont="1" applyFill="1" applyBorder="1"/>
    <xf numFmtId="0" fontId="4" fillId="0" borderId="0" xfId="0" applyFont="1" applyFill="1" applyBorder="1" applyAlignment="1">
      <alignment horizontal="right"/>
    </xf>
    <xf numFmtId="10" fontId="1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9" fontId="0" fillId="0" borderId="0" xfId="0" applyNumberFormat="1" applyFill="1" applyBorder="1"/>
    <xf numFmtId="0" fontId="0" fillId="0" borderId="0" xfId="0" applyFill="1" applyBorder="1" applyAlignment="1">
      <alignment vertical="top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0" fillId="4" borderId="2" xfId="0" applyFill="1" applyBorder="1" applyAlignment="1">
      <alignment horizontal="center"/>
    </xf>
    <xf numFmtId="0" fontId="6" fillId="0" borderId="0" xfId="0" applyFont="1" applyFill="1" applyAlignment="1"/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center"/>
    </xf>
    <xf numFmtId="0" fontId="6" fillId="5" borderId="0" xfId="0" applyFont="1" applyFill="1" applyAlignment="1"/>
    <xf numFmtId="164" fontId="0" fillId="4" borderId="2" xfId="0" applyNumberForma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9" fontId="1" fillId="6" borderId="2" xfId="0" applyNumberFormat="1" applyFont="1" applyFill="1" applyBorder="1" applyAlignment="1">
      <alignment horizontal="center"/>
    </xf>
    <xf numFmtId="0" fontId="0" fillId="0" borderId="5" xfId="0" applyFill="1" applyBorder="1"/>
    <xf numFmtId="0" fontId="0" fillId="0" borderId="14" xfId="0" applyFill="1" applyBorder="1"/>
    <xf numFmtId="0" fontId="0" fillId="0" borderId="7" xfId="0" applyFill="1" applyBorder="1"/>
    <xf numFmtId="0" fontId="1" fillId="0" borderId="6" xfId="0" applyFont="1" applyBorder="1"/>
    <xf numFmtId="0" fontId="0" fillId="0" borderId="0" xfId="0" applyBorder="1"/>
    <xf numFmtId="0" fontId="3" fillId="0" borderId="6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horizontal="right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9" fontId="1" fillId="0" borderId="0" xfId="0" applyNumberFormat="1" applyFont="1" applyBorder="1"/>
    <xf numFmtId="0" fontId="4" fillId="0" borderId="6" xfId="0" applyFont="1" applyBorder="1" applyAlignment="1">
      <alignment horizontal="center"/>
    </xf>
    <xf numFmtId="10" fontId="1" fillId="0" borderId="0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4" xfId="0" applyBorder="1"/>
    <xf numFmtId="0" fontId="1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6" fillId="3" borderId="9" xfId="0" applyFont="1" applyFill="1" applyBorder="1" applyAlignment="1">
      <alignment horizontal="center"/>
    </xf>
    <xf numFmtId="166" fontId="0" fillId="4" borderId="2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3" borderId="0" xfId="0" applyFont="1" applyFill="1" applyAlignment="1">
      <alignment horizont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horizontal="left" vertical="top" wrapText="1"/>
    </xf>
    <xf numFmtId="164" fontId="1" fillId="6" borderId="2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960784313725491E-2"/>
          <c:y val="4.0990907129166157E-2"/>
          <c:w val="0.9406767034364053"/>
          <c:h val="0.8508477229742023"/>
        </c:manualLayout>
      </c:layout>
      <c:scatterChart>
        <c:scatterStyle val="smoothMarker"/>
        <c:varyColors val="0"/>
        <c:ser>
          <c:idx val="0"/>
          <c:order val="0"/>
          <c:spPr>
            <a:ln w="3175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ESERCIZI!$C$40:$C$56</c:f>
              <c:numCache>
                <c:formatCode>General</c:formatCode>
                <c:ptCount val="17"/>
                <c:pt idx="0">
                  <c:v>-4</c:v>
                </c:pt>
                <c:pt idx="1">
                  <c:v>-3.5</c:v>
                </c:pt>
                <c:pt idx="2">
                  <c:v>-3</c:v>
                </c:pt>
                <c:pt idx="3">
                  <c:v>-2.5</c:v>
                </c:pt>
                <c:pt idx="4">
                  <c:v>-2</c:v>
                </c:pt>
                <c:pt idx="5">
                  <c:v>-1.5</c:v>
                </c:pt>
                <c:pt idx="6">
                  <c:v>-1</c:v>
                </c:pt>
                <c:pt idx="7">
                  <c:v>-0.5</c:v>
                </c:pt>
                <c:pt idx="8">
                  <c:v>0</c:v>
                </c:pt>
                <c:pt idx="9">
                  <c:v>0.5</c:v>
                </c:pt>
                <c:pt idx="10">
                  <c:v>1</c:v>
                </c:pt>
                <c:pt idx="11">
                  <c:v>1.5</c:v>
                </c:pt>
                <c:pt idx="12">
                  <c:v>2</c:v>
                </c:pt>
                <c:pt idx="13">
                  <c:v>2.5</c:v>
                </c:pt>
                <c:pt idx="14">
                  <c:v>3</c:v>
                </c:pt>
                <c:pt idx="15">
                  <c:v>3.5</c:v>
                </c:pt>
                <c:pt idx="16">
                  <c:v>4</c:v>
                </c:pt>
              </c:numCache>
            </c:numRef>
          </c:xVal>
          <c:yVal>
            <c:numRef>
              <c:f>ESERCIZI!$D$40:$D$56</c:f>
              <c:numCache>
                <c:formatCode>General</c:formatCode>
                <c:ptCount val="17"/>
                <c:pt idx="0">
                  <c:v>3.1671241833119857E-5</c:v>
                </c:pt>
                <c:pt idx="1">
                  <c:v>8.7268269504576015E-4</c:v>
                </c:pt>
                <c:pt idx="2">
                  <c:v>4.4318484119380075E-3</c:v>
                </c:pt>
                <c:pt idx="3">
                  <c:v>1.752830049356854E-2</c:v>
                </c:pt>
                <c:pt idx="4">
                  <c:v>5.3990966513188063E-2</c:v>
                </c:pt>
                <c:pt idx="5">
                  <c:v>0.12951759566589174</c:v>
                </c:pt>
                <c:pt idx="6">
                  <c:v>0.24197072451914337</c:v>
                </c:pt>
                <c:pt idx="7">
                  <c:v>0.35206532676429952</c:v>
                </c:pt>
                <c:pt idx="8">
                  <c:v>0.3989422804014327</c:v>
                </c:pt>
                <c:pt idx="9">
                  <c:v>0.35206532676429952</c:v>
                </c:pt>
                <c:pt idx="10">
                  <c:v>0.24197072451914337</c:v>
                </c:pt>
                <c:pt idx="11">
                  <c:v>0.12951759566589174</c:v>
                </c:pt>
                <c:pt idx="12">
                  <c:v>5.3990966513188063E-2</c:v>
                </c:pt>
                <c:pt idx="13">
                  <c:v>1.752830049356854E-2</c:v>
                </c:pt>
                <c:pt idx="14">
                  <c:v>4.4318484119380075E-3</c:v>
                </c:pt>
                <c:pt idx="15">
                  <c:v>8.7268269504576015E-4</c:v>
                </c:pt>
                <c:pt idx="16">
                  <c:v>1.3383022576488537E-4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934272"/>
        <c:axId val="132555904"/>
      </c:scatterChart>
      <c:valAx>
        <c:axId val="11293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9050">
            <a:solidFill>
              <a:schemeClr val="tx1"/>
            </a:solidFill>
          </a:ln>
        </c:spPr>
        <c:crossAx val="132555904"/>
        <c:crosses val="autoZero"/>
        <c:crossBetween val="midCat"/>
      </c:valAx>
      <c:valAx>
        <c:axId val="132555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9050">
            <a:solidFill>
              <a:schemeClr val="tx1"/>
            </a:solidFill>
            <a:tailEnd type="triangle"/>
          </a:ln>
        </c:spPr>
        <c:crossAx val="11293427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1150174065054E-2"/>
          <c:y val="4.4387877811034981E-2"/>
          <c:w val="0.9215809788482322"/>
          <c:h val="0.85545560204848725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chemeClr val="tx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ESERCIZI!$C$59:$C$75</c:f>
              <c:numCache>
                <c:formatCode>General</c:formatCode>
                <c:ptCount val="17"/>
                <c:pt idx="0">
                  <c:v>-4</c:v>
                </c:pt>
                <c:pt idx="1">
                  <c:v>-3.5</c:v>
                </c:pt>
                <c:pt idx="2">
                  <c:v>-3</c:v>
                </c:pt>
                <c:pt idx="3">
                  <c:v>-2.5</c:v>
                </c:pt>
                <c:pt idx="4">
                  <c:v>-2</c:v>
                </c:pt>
                <c:pt idx="5">
                  <c:v>-1.5</c:v>
                </c:pt>
                <c:pt idx="6">
                  <c:v>-1</c:v>
                </c:pt>
                <c:pt idx="7">
                  <c:v>-0.5</c:v>
                </c:pt>
                <c:pt idx="8">
                  <c:v>0</c:v>
                </c:pt>
                <c:pt idx="9">
                  <c:v>0.5</c:v>
                </c:pt>
                <c:pt idx="10">
                  <c:v>1</c:v>
                </c:pt>
                <c:pt idx="11">
                  <c:v>1.5</c:v>
                </c:pt>
                <c:pt idx="12">
                  <c:v>2</c:v>
                </c:pt>
                <c:pt idx="13">
                  <c:v>2.5</c:v>
                </c:pt>
                <c:pt idx="14">
                  <c:v>3</c:v>
                </c:pt>
                <c:pt idx="15">
                  <c:v>3.5</c:v>
                </c:pt>
                <c:pt idx="16">
                  <c:v>4</c:v>
                </c:pt>
              </c:numCache>
            </c:numRef>
          </c:xVal>
          <c:yVal>
            <c:numRef>
              <c:f>ESERCIZI!$D$59:$D$75</c:f>
              <c:numCache>
                <c:formatCode>General</c:formatCode>
                <c:ptCount val="17"/>
                <c:pt idx="0">
                  <c:v>3.1671241833119857E-5</c:v>
                </c:pt>
                <c:pt idx="1">
                  <c:v>2.3262907903552504E-4</c:v>
                </c:pt>
                <c:pt idx="2">
                  <c:v>1.3498980316300933E-3</c:v>
                </c:pt>
                <c:pt idx="3">
                  <c:v>6.2096653257761331E-3</c:v>
                </c:pt>
                <c:pt idx="4">
                  <c:v>2.2750131948179191E-2</c:v>
                </c:pt>
                <c:pt idx="5">
                  <c:v>6.6807201268858057E-2</c:v>
                </c:pt>
                <c:pt idx="6">
                  <c:v>0.15865525393145699</c:v>
                </c:pt>
                <c:pt idx="7">
                  <c:v>0.30853753872598688</c:v>
                </c:pt>
                <c:pt idx="8">
                  <c:v>0.5</c:v>
                </c:pt>
                <c:pt idx="9">
                  <c:v>0.69146246127401312</c:v>
                </c:pt>
                <c:pt idx="10">
                  <c:v>0.84134474606854304</c:v>
                </c:pt>
                <c:pt idx="11">
                  <c:v>0.93319279873114191</c:v>
                </c:pt>
                <c:pt idx="12">
                  <c:v>0.97724986805182079</c:v>
                </c:pt>
                <c:pt idx="13">
                  <c:v>0.99379033467422384</c:v>
                </c:pt>
                <c:pt idx="14">
                  <c:v>0.9986501019683699</c:v>
                </c:pt>
                <c:pt idx="15">
                  <c:v>0.99976737092096446</c:v>
                </c:pt>
                <c:pt idx="16">
                  <c:v>0.99996832875816688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27712"/>
        <c:axId val="134629248"/>
      </c:scatterChart>
      <c:valAx>
        <c:axId val="134627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9050">
            <a:solidFill>
              <a:schemeClr val="tx1"/>
            </a:solidFill>
            <a:tailEnd type="triangle"/>
          </a:ln>
        </c:spPr>
        <c:crossAx val="134629248"/>
        <c:crosses val="autoZero"/>
        <c:crossBetween val="midCat"/>
      </c:valAx>
      <c:valAx>
        <c:axId val="1346292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22225">
            <a:solidFill>
              <a:schemeClr val="tx1"/>
            </a:solidFill>
          </a:ln>
        </c:spPr>
        <c:crossAx val="1346277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ESERCIZI!$P$58:$P$74</c:f>
              <c:numCache>
                <c:formatCode>General</c:formatCode>
                <c:ptCount val="17"/>
                <c:pt idx="0">
                  <c:v>-0.5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</c:numCache>
            </c:numRef>
          </c:xVal>
          <c:yVal>
            <c:numRef>
              <c:f>ESERCIZI!$Q$58:$Q$74</c:f>
              <c:numCache>
                <c:formatCode>General</c:formatCode>
                <c:ptCount val="17"/>
                <c:pt idx="0">
                  <c:v>-0.19146246127401312</c:v>
                </c:pt>
                <c:pt idx="1">
                  <c:v>0</c:v>
                </c:pt>
                <c:pt idx="2">
                  <c:v>0.19146246127401312</c:v>
                </c:pt>
                <c:pt idx="3">
                  <c:v>0.34134474606854304</c:v>
                </c:pt>
                <c:pt idx="4">
                  <c:v>0.43319279873114191</c:v>
                </c:pt>
                <c:pt idx="5">
                  <c:v>0.47724986805182079</c:v>
                </c:pt>
                <c:pt idx="6">
                  <c:v>0.49379033467422384</c:v>
                </c:pt>
                <c:pt idx="7">
                  <c:v>0.4986501019683699</c:v>
                </c:pt>
                <c:pt idx="8">
                  <c:v>0.49976737092096446</c:v>
                </c:pt>
                <c:pt idx="9">
                  <c:v>0.49996832875816688</c:v>
                </c:pt>
                <c:pt idx="10">
                  <c:v>0.49999660232687526</c:v>
                </c:pt>
                <c:pt idx="11">
                  <c:v>0.49999971334842808</c:v>
                </c:pt>
                <c:pt idx="12">
                  <c:v>0.49999998101043752</c:v>
                </c:pt>
                <c:pt idx="13">
                  <c:v>0.4999999990134123</c:v>
                </c:pt>
                <c:pt idx="14">
                  <c:v>0.49999999995984001</c:v>
                </c:pt>
                <c:pt idx="15">
                  <c:v>0.49999999999872013</c:v>
                </c:pt>
                <c:pt idx="16">
                  <c:v>0.49999999999996814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57152"/>
        <c:axId val="134658688"/>
      </c:scatterChart>
      <c:valAx>
        <c:axId val="134657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9050">
            <a:solidFill>
              <a:schemeClr val="tx1"/>
            </a:solidFill>
            <a:tailEnd type="triangle"/>
          </a:ln>
        </c:spPr>
        <c:crossAx val="134658688"/>
        <c:crosses val="autoZero"/>
        <c:crossBetween val="midCat"/>
      </c:valAx>
      <c:valAx>
        <c:axId val="1346586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9050">
            <a:solidFill>
              <a:schemeClr val="tx1"/>
            </a:solidFill>
            <a:tailEnd type="triangle"/>
          </a:ln>
        </c:spPr>
        <c:crossAx val="13465715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ESERCIZI!$P$40:$P$56</c:f>
              <c:numCache>
                <c:formatCode>General</c:formatCode>
                <c:ptCount val="17"/>
                <c:pt idx="0">
                  <c:v>-0.5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</c:numCache>
            </c:numRef>
          </c:xVal>
          <c:yVal>
            <c:numRef>
              <c:f>ESERCIZI!$Q$40:$Q$56</c:f>
              <c:numCache>
                <c:formatCode>General</c:formatCode>
                <c:ptCount val="17"/>
                <c:pt idx="0">
                  <c:v>0.30853753872598688</c:v>
                </c:pt>
                <c:pt idx="1">
                  <c:v>0.3989422804014327</c:v>
                </c:pt>
                <c:pt idx="2">
                  <c:v>0.35206532676429952</c:v>
                </c:pt>
                <c:pt idx="3">
                  <c:v>0.24197072451914337</c:v>
                </c:pt>
                <c:pt idx="4">
                  <c:v>0.12951759566589174</c:v>
                </c:pt>
                <c:pt idx="5">
                  <c:v>5.3990966513188063E-2</c:v>
                </c:pt>
                <c:pt idx="6">
                  <c:v>1.752830049356854E-2</c:v>
                </c:pt>
                <c:pt idx="7">
                  <c:v>4.4318484119380075E-3</c:v>
                </c:pt>
                <c:pt idx="8">
                  <c:v>8.7268269504576015E-4</c:v>
                </c:pt>
                <c:pt idx="9">
                  <c:v>1.3383022576488537E-4</c:v>
                </c:pt>
                <c:pt idx="10">
                  <c:v>1.5983741106905475E-5</c:v>
                </c:pt>
                <c:pt idx="11">
                  <c:v>1.4867195147342977E-6</c:v>
                </c:pt>
                <c:pt idx="12">
                  <c:v>1.0769760042543276E-7</c:v>
                </c:pt>
                <c:pt idx="13">
                  <c:v>6.0758828498232861E-9</c:v>
                </c:pt>
                <c:pt idx="14">
                  <c:v>2.6695566147628519E-10</c:v>
                </c:pt>
                <c:pt idx="15">
                  <c:v>9.1347204083645936E-12</c:v>
                </c:pt>
                <c:pt idx="16">
                  <c:v>2.4343205330290096E-13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82496"/>
        <c:axId val="134684032"/>
      </c:scatterChart>
      <c:valAx>
        <c:axId val="13468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684032"/>
        <c:crosses val="autoZero"/>
        <c:crossBetween val="midCat"/>
      </c:valAx>
      <c:valAx>
        <c:axId val="1346840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34682496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428624</xdr:colOff>
      <xdr:row>39</xdr:row>
      <xdr:rowOff>66676</xdr:rowOff>
    </xdr:from>
    <xdr:to>
      <xdr:col>13</xdr:col>
      <xdr:colOff>95250</xdr:colOff>
      <xdr:row>53</xdr:row>
      <xdr:rowOff>19050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404812</xdr:colOff>
      <xdr:row>57</xdr:row>
      <xdr:rowOff>150018</xdr:rowOff>
    </xdr:from>
    <xdr:to>
      <xdr:col>13</xdr:col>
      <xdr:colOff>23812</xdr:colOff>
      <xdr:row>74</xdr:row>
      <xdr:rowOff>88106</xdr:rowOff>
    </xdr:to>
    <xdr:graphicFrame macro="">
      <xdr:nvGraphicFramePr>
        <xdr:cNvPr id="5" name="Gra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57</xdr:row>
      <xdr:rowOff>9525</xdr:rowOff>
    </xdr:from>
    <xdr:to>
      <xdr:col>25</xdr:col>
      <xdr:colOff>304800</xdr:colOff>
      <xdr:row>73</xdr:row>
      <xdr:rowOff>180975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600075</xdr:colOff>
      <xdr:row>39</xdr:row>
      <xdr:rowOff>90487</xdr:rowOff>
    </xdr:from>
    <xdr:to>
      <xdr:col>25</xdr:col>
      <xdr:colOff>295275</xdr:colOff>
      <xdr:row>53</xdr:row>
      <xdr:rowOff>166687</xdr:rowOff>
    </xdr:to>
    <xdr:graphicFrame macro="">
      <xdr:nvGraphicFramePr>
        <xdr:cNvPr id="6" name="Gra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13</xdr:col>
      <xdr:colOff>19050</xdr:colOff>
      <xdr:row>33</xdr:row>
      <xdr:rowOff>176212</xdr:rowOff>
    </xdr:from>
    <xdr:ext cx="571500" cy="4238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sellaDiTesto 6"/>
            <xdr:cNvSpPr txBox="1"/>
          </xdr:nvSpPr>
          <xdr:spPr>
            <a:xfrm>
              <a:off x="2038350" y="6805612"/>
              <a:ext cx="571500" cy="4238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it-IT" sz="11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it-IT" sz="1100" b="0" i="0">
                            <a:latin typeface="Cambria Math"/>
                          </a:rPr>
                          <m:t>1−</m:t>
                        </m:r>
                        <m:r>
                          <a:rPr lang="it-IT" sz="1100" b="0" i="0">
                            <a:latin typeface="Cambria Math"/>
                            <a:sym typeface="Symbol"/>
                          </a:rPr>
                          <m:t></m:t>
                        </m:r>
                      </m:num>
                      <m:den>
                        <m:r>
                          <a:rPr lang="it-IT" sz="1100" b="0" i="0">
                            <a:latin typeface="Cambria Math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it-IT" sz="1100" b="0" i="0"/>
            </a:p>
          </xdr:txBody>
        </xdr:sp>
      </mc:Choice>
      <mc:Fallback xmlns="">
        <xdr:sp macro="" textlink="">
          <xdr:nvSpPr>
            <xdr:cNvPr id="7" name="CasellaDiTesto 6"/>
            <xdr:cNvSpPr txBox="1"/>
          </xdr:nvSpPr>
          <xdr:spPr>
            <a:xfrm>
              <a:off x="2038350" y="6805612"/>
              <a:ext cx="571500" cy="4238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it-IT" sz="1100" b="0" i="0">
                  <a:latin typeface="Cambria Math"/>
                </a:rPr>
                <a:t>(1−</a:t>
              </a:r>
              <a:r>
                <a:rPr lang="it-IT" sz="1100" b="0" i="0">
                  <a:latin typeface="Cambria Math"/>
                  <a:sym typeface="Symbol"/>
                </a:rPr>
                <a:t>)/</a:t>
              </a:r>
              <a:r>
                <a:rPr lang="it-IT" sz="1100" b="0" i="0">
                  <a:latin typeface="Cambria Math"/>
                </a:rPr>
                <a:t>2</a:t>
              </a:r>
              <a:endParaRPr lang="it-IT" sz="1100" b="0" i="0"/>
            </a:p>
          </xdr:txBody>
        </xdr:sp>
      </mc:Fallback>
    </mc:AlternateContent>
    <xdr:clientData/>
  </xdr:oneCellAnchor>
  <xdr:oneCellAnchor>
    <xdr:from>
      <xdr:col>4</xdr:col>
      <xdr:colOff>154781</xdr:colOff>
      <xdr:row>33</xdr:row>
      <xdr:rowOff>166687</xdr:rowOff>
    </xdr:from>
    <xdr:ext cx="619126" cy="4380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sellaDiTesto 7"/>
            <xdr:cNvSpPr txBox="1"/>
          </xdr:nvSpPr>
          <xdr:spPr>
            <a:xfrm>
              <a:off x="2166937" y="681037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it-IT" sz="12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it-IT" sz="1200" b="1" i="0">
                            <a:latin typeface="Cambria Math"/>
                          </a:rPr>
                          <m:t>𝟏</m:t>
                        </m:r>
                        <m:r>
                          <a:rPr lang="it-IT" sz="1200" b="1" i="0">
                            <a:latin typeface="Cambria Math"/>
                          </a:rPr>
                          <m:t>−</m:t>
                        </m:r>
                        <m:r>
                          <a:rPr lang="it-IT" sz="1200" b="1" i="0">
                            <a:latin typeface="Cambria Math"/>
                            <a:ea typeface="Cambria Math"/>
                          </a:rPr>
                          <m:t>𝛂</m:t>
                        </m:r>
                      </m:num>
                      <m:den>
                        <m:r>
                          <a:rPr lang="it-IT" sz="1200" b="1" i="0">
                            <a:latin typeface="Cambria Math"/>
                          </a:rPr>
                          <m:t>𝟐</m:t>
                        </m:r>
                      </m:den>
                    </m:f>
                  </m:oMath>
                </m:oMathPara>
              </a14:m>
              <a:endParaRPr lang="it-IT" sz="1200" b="1" i="0"/>
            </a:p>
          </xdr:txBody>
        </xdr:sp>
      </mc:Choice>
      <mc:Fallback xmlns="">
        <xdr:sp macro="" textlink="">
          <xdr:nvSpPr>
            <xdr:cNvPr id="8" name="CasellaDiTesto 7"/>
            <xdr:cNvSpPr txBox="1"/>
          </xdr:nvSpPr>
          <xdr:spPr>
            <a:xfrm>
              <a:off x="2166937" y="681037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it-IT" sz="1200" b="1" i="0">
                  <a:latin typeface="Cambria Math"/>
                </a:rPr>
                <a:t>(𝟏−</a:t>
              </a:r>
              <a:r>
                <a:rPr lang="it-IT" sz="1200" b="1" i="0">
                  <a:latin typeface="Cambria Math"/>
                  <a:ea typeface="Cambria Math"/>
                </a:rPr>
                <a:t>𝛂)/</a:t>
              </a:r>
              <a:r>
                <a:rPr lang="it-IT" sz="1200" b="1" i="0">
                  <a:latin typeface="Cambria Math"/>
                </a:rPr>
                <a:t>𝟐</a:t>
              </a:r>
              <a:endParaRPr lang="it-IT" sz="1200" b="1" i="0"/>
            </a:p>
          </xdr:txBody>
        </xdr:sp>
      </mc:Fallback>
    </mc:AlternateContent>
    <xdr:clientData/>
  </xdr:oneCellAnchor>
  <xdr:twoCellAnchor editAs="oneCell">
    <xdr:from>
      <xdr:col>16</xdr:col>
      <xdr:colOff>0</xdr:colOff>
      <xdr:row>4</xdr:row>
      <xdr:rowOff>0</xdr:rowOff>
    </xdr:from>
    <xdr:to>
      <xdr:col>20</xdr:col>
      <xdr:colOff>523875</xdr:colOff>
      <xdr:row>13</xdr:row>
      <xdr:rowOff>156764</xdr:rowOff>
    </xdr:to>
    <xdr:pic>
      <xdr:nvPicPr>
        <xdr:cNvPr id="10" name="Immagin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6125" y="1023938"/>
          <a:ext cx="3190875" cy="1906982"/>
        </a:xfrm>
        <a:prstGeom prst="rect">
          <a:avLst/>
        </a:prstGeom>
        <a:solidFill>
          <a:schemeClr val="bg1"/>
        </a:solidFill>
        <a:ln w="25400">
          <a:solidFill>
            <a:srgbClr val="00206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</xdr:row>
      <xdr:rowOff>161925</xdr:rowOff>
    </xdr:from>
    <xdr:ext cx="619126" cy="4380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sellaDiTesto 1"/>
            <xdr:cNvSpPr txBox="1"/>
          </xdr:nvSpPr>
          <xdr:spPr>
            <a:xfrm>
              <a:off x="104775" y="35242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it-IT" sz="12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it-IT" sz="1200" b="1" i="0">
                            <a:latin typeface="Cambria Math"/>
                          </a:rPr>
                          <m:t>𝟏</m:t>
                        </m:r>
                        <m:r>
                          <a:rPr lang="it-IT" sz="1200" b="1" i="0">
                            <a:latin typeface="Cambria Math"/>
                          </a:rPr>
                          <m:t>−</m:t>
                        </m:r>
                        <m:r>
                          <a:rPr lang="it-IT" sz="1200" b="1" i="0">
                            <a:latin typeface="Cambria Math"/>
                            <a:ea typeface="Cambria Math"/>
                          </a:rPr>
                          <m:t>𝛂</m:t>
                        </m:r>
                      </m:num>
                      <m:den>
                        <m:r>
                          <a:rPr lang="it-IT" sz="1200" b="1" i="0">
                            <a:latin typeface="Cambria Math"/>
                          </a:rPr>
                          <m:t>𝟐</m:t>
                        </m:r>
                      </m:den>
                    </m:f>
                  </m:oMath>
                </m:oMathPara>
              </a14:m>
              <a:endParaRPr lang="it-IT" sz="1200" b="1" i="0"/>
            </a:p>
          </xdr:txBody>
        </xdr:sp>
      </mc:Choice>
      <mc:Fallback xmlns="">
        <xdr:sp macro="" textlink="">
          <xdr:nvSpPr>
            <xdr:cNvPr id="2" name="CasellaDiTesto 1"/>
            <xdr:cNvSpPr txBox="1"/>
          </xdr:nvSpPr>
          <xdr:spPr>
            <a:xfrm>
              <a:off x="104775" y="35242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it-IT" sz="1200" b="1" i="0">
                  <a:latin typeface="Cambria Math"/>
                </a:rPr>
                <a:t>(𝟏−</a:t>
              </a:r>
              <a:r>
                <a:rPr lang="it-IT" sz="1200" b="1" i="0">
                  <a:latin typeface="Cambria Math"/>
                  <a:ea typeface="Cambria Math"/>
                </a:rPr>
                <a:t>𝛂)/</a:t>
              </a:r>
              <a:r>
                <a:rPr lang="it-IT" sz="1200" b="1" i="0">
                  <a:latin typeface="Cambria Math"/>
                </a:rPr>
                <a:t>𝟐</a:t>
              </a:r>
              <a:endParaRPr lang="it-IT" sz="1200" b="1" i="0"/>
            </a:p>
          </xdr:txBody>
        </xdr:sp>
      </mc:Fallback>
    </mc:AlternateContent>
    <xdr:clientData/>
  </xdr:oneCellAnchor>
  <xdr:twoCellAnchor editAs="oneCell">
    <xdr:from>
      <xdr:col>2</xdr:col>
      <xdr:colOff>108857</xdr:colOff>
      <xdr:row>11</xdr:row>
      <xdr:rowOff>122463</xdr:rowOff>
    </xdr:from>
    <xdr:to>
      <xdr:col>8</xdr:col>
      <xdr:colOff>206785</xdr:colOff>
      <xdr:row>28</xdr:row>
      <xdr:rowOff>73206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86" y="2217963"/>
          <a:ext cx="3771856" cy="3189243"/>
        </a:xfrm>
        <a:prstGeom prst="rect">
          <a:avLst/>
        </a:prstGeom>
        <a:solidFill>
          <a:schemeClr val="bg1"/>
        </a:solidFill>
        <a:ln w="50800">
          <a:solidFill>
            <a:srgbClr val="00206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77"/>
  <sheetViews>
    <sheetView topLeftCell="A7" zoomScale="80" zoomScaleNormal="80" workbookViewId="0">
      <selection activeCell="M9" sqref="M9"/>
    </sheetView>
  </sheetViews>
  <sheetFormatPr defaultRowHeight="15" x14ac:dyDescent="0.25"/>
  <cols>
    <col min="4" max="4" width="12" bestFit="1" customWidth="1"/>
    <col min="5" max="5" width="16" customWidth="1"/>
    <col min="6" max="6" width="9.140625" style="1"/>
    <col min="7" max="7" width="19.5703125" customWidth="1"/>
    <col min="8" max="8" width="11.85546875" style="1" customWidth="1"/>
    <col min="12" max="12" width="15.85546875" customWidth="1"/>
    <col min="17" max="17" width="12.7109375" customWidth="1"/>
  </cols>
  <sheetData>
    <row r="2" spans="2:20" ht="36" customHeight="1" x14ac:dyDescent="0.25">
      <c r="B2" s="85" t="s">
        <v>10</v>
      </c>
      <c r="C2" s="85"/>
      <c r="D2" s="85"/>
      <c r="E2" s="85"/>
      <c r="L2" s="28"/>
      <c r="M2" s="28"/>
      <c r="N2" s="28"/>
      <c r="O2" s="28"/>
      <c r="P2" s="25"/>
      <c r="Q2" s="16"/>
      <c r="R2" s="25"/>
      <c r="S2" s="16"/>
      <c r="T2" s="16"/>
    </row>
    <row r="3" spans="2:20" x14ac:dyDescent="0.25">
      <c r="B3" t="s">
        <v>5</v>
      </c>
      <c r="F3"/>
      <c r="H3"/>
      <c r="L3" s="16"/>
      <c r="M3" s="16"/>
      <c r="N3" s="16"/>
      <c r="O3" s="16"/>
      <c r="P3" s="16"/>
      <c r="Q3" s="16"/>
      <c r="R3" s="16"/>
      <c r="S3" s="16"/>
      <c r="T3" s="16"/>
    </row>
    <row r="4" spans="2:20" x14ac:dyDescent="0.25">
      <c r="B4" s="91" t="s">
        <v>22</v>
      </c>
      <c r="C4" s="91"/>
      <c r="D4" s="91"/>
      <c r="E4" s="91"/>
      <c r="F4" s="91"/>
      <c r="G4" s="91"/>
      <c r="H4" s="91"/>
      <c r="I4" s="91"/>
      <c r="J4" s="91"/>
      <c r="L4" s="27"/>
      <c r="M4" s="27"/>
      <c r="N4" s="27"/>
      <c r="O4" s="27"/>
      <c r="P4" s="27"/>
      <c r="Q4" s="27"/>
      <c r="R4" s="27"/>
      <c r="S4" s="27"/>
      <c r="T4" s="27"/>
    </row>
    <row r="5" spans="2:20" x14ac:dyDescent="0.25">
      <c r="B5" s="91"/>
      <c r="C5" s="91"/>
      <c r="D5" s="91"/>
      <c r="E5" s="91"/>
      <c r="F5" s="91"/>
      <c r="G5" s="91"/>
      <c r="H5" s="91"/>
      <c r="I5" s="91"/>
      <c r="J5" s="91"/>
      <c r="L5" s="27"/>
      <c r="M5" s="27"/>
      <c r="N5" s="27"/>
      <c r="O5" s="27"/>
      <c r="P5" s="27"/>
      <c r="Q5" s="27"/>
      <c r="R5" s="27"/>
      <c r="S5" s="27"/>
      <c r="T5" s="27"/>
    </row>
    <row r="6" spans="2:20" x14ac:dyDescent="0.25">
      <c r="B6" s="91"/>
      <c r="C6" s="91"/>
      <c r="D6" s="91"/>
      <c r="E6" s="91"/>
      <c r="F6" s="91"/>
      <c r="G6" s="91"/>
      <c r="H6" s="91"/>
      <c r="I6" s="91"/>
      <c r="J6" s="91"/>
      <c r="L6" s="27"/>
      <c r="M6" s="27"/>
      <c r="N6" s="27"/>
      <c r="O6" s="27"/>
      <c r="P6" s="27"/>
      <c r="Q6" s="27"/>
      <c r="R6" s="27"/>
      <c r="S6" s="27"/>
      <c r="T6" s="27"/>
    </row>
    <row r="7" spans="2:20" x14ac:dyDescent="0.25">
      <c r="B7" s="91"/>
      <c r="C7" s="91"/>
      <c r="D7" s="91"/>
      <c r="E7" s="91"/>
      <c r="F7" s="91"/>
      <c r="G7" s="91"/>
      <c r="H7" s="91"/>
      <c r="I7" s="91"/>
      <c r="J7" s="91"/>
      <c r="L7" s="27"/>
      <c r="M7" s="27"/>
      <c r="N7" s="27"/>
      <c r="O7" s="27"/>
      <c r="P7" s="27"/>
      <c r="Q7" s="27"/>
      <c r="R7" s="27"/>
      <c r="S7" s="27"/>
      <c r="T7" s="27"/>
    </row>
    <row r="8" spans="2:20" ht="15" customHeight="1" x14ac:dyDescent="0.25">
      <c r="B8" s="91"/>
      <c r="C8" s="91"/>
      <c r="D8" s="91"/>
      <c r="E8" s="91"/>
      <c r="F8" s="91"/>
      <c r="G8" s="91"/>
      <c r="H8" s="91"/>
      <c r="I8" s="91"/>
      <c r="J8" s="91"/>
      <c r="L8" s="27"/>
      <c r="M8" s="27"/>
      <c r="N8" s="27"/>
      <c r="O8" s="27"/>
      <c r="P8" s="27"/>
      <c r="Q8" s="27"/>
      <c r="R8" s="27"/>
      <c r="S8" s="27"/>
      <c r="T8" s="27"/>
    </row>
    <row r="9" spans="2:20" x14ac:dyDescent="0.25">
      <c r="B9" s="91"/>
      <c r="C9" s="91"/>
      <c r="D9" s="91"/>
      <c r="E9" s="91"/>
      <c r="F9" s="91"/>
      <c r="G9" s="91"/>
      <c r="H9" s="91"/>
      <c r="I9" s="91"/>
      <c r="J9" s="91"/>
      <c r="L9" s="27"/>
      <c r="M9" s="27"/>
      <c r="N9" s="27"/>
      <c r="O9" s="27"/>
      <c r="P9" s="27"/>
      <c r="Q9" s="27"/>
      <c r="R9" s="27"/>
      <c r="S9" s="27"/>
      <c r="T9" s="27"/>
    </row>
    <row r="10" spans="2:20" x14ac:dyDescent="0.25">
      <c r="B10" s="91"/>
      <c r="C10" s="91"/>
      <c r="D10" s="91"/>
      <c r="E10" s="91"/>
      <c r="F10" s="91"/>
      <c r="G10" s="91"/>
      <c r="H10" s="91"/>
      <c r="I10" s="91"/>
      <c r="J10" s="91"/>
      <c r="L10" s="27"/>
      <c r="M10" s="27"/>
      <c r="N10" s="27"/>
      <c r="O10" s="27"/>
      <c r="P10" s="27"/>
      <c r="Q10" s="27"/>
      <c r="R10" s="27"/>
      <c r="S10" s="27"/>
      <c r="T10" s="27"/>
    </row>
    <row r="11" spans="2:20" ht="15.75" thickBot="1" x14ac:dyDescent="0.3">
      <c r="B11" s="6" t="s">
        <v>6</v>
      </c>
      <c r="F11"/>
      <c r="H11"/>
      <c r="L11" s="15"/>
      <c r="M11" s="16"/>
      <c r="N11" s="16"/>
      <c r="O11" s="16"/>
      <c r="P11" s="16"/>
      <c r="Q11" s="16"/>
      <c r="R11" s="16"/>
      <c r="S11" s="16"/>
      <c r="T11" s="16"/>
    </row>
    <row r="12" spans="2:20" ht="15.75" thickBot="1" x14ac:dyDescent="0.3">
      <c r="B12" s="4" t="s">
        <v>8</v>
      </c>
      <c r="C12" s="5">
        <v>1.5</v>
      </c>
      <c r="D12" s="6"/>
      <c r="E12" s="6" t="s">
        <v>4</v>
      </c>
      <c r="F12" s="5">
        <v>30</v>
      </c>
      <c r="H12"/>
      <c r="J12" s="80" t="s">
        <v>14</v>
      </c>
      <c r="K12" s="80"/>
      <c r="L12" s="17"/>
      <c r="M12" s="18"/>
      <c r="N12" s="15"/>
      <c r="O12" s="15"/>
      <c r="P12" s="18"/>
      <c r="Q12" s="16"/>
      <c r="R12" s="16"/>
      <c r="S12" s="16"/>
      <c r="T12" s="16"/>
    </row>
    <row r="13" spans="2:20" ht="15.75" thickBot="1" x14ac:dyDescent="0.3">
      <c r="B13" s="7"/>
      <c r="C13" s="6"/>
      <c r="D13" s="6"/>
      <c r="E13" s="6"/>
      <c r="F13" s="6"/>
      <c r="H13"/>
      <c r="J13" s="30" t="s">
        <v>12</v>
      </c>
      <c r="K13" s="30" t="s">
        <v>13</v>
      </c>
      <c r="L13" s="19"/>
      <c r="M13" s="15"/>
      <c r="N13" s="15"/>
      <c r="O13" s="15"/>
      <c r="P13" s="15"/>
      <c r="Q13" s="16"/>
      <c r="R13" s="16"/>
      <c r="S13" s="16"/>
      <c r="T13" s="16"/>
    </row>
    <row r="14" spans="2:20" ht="15.75" thickBot="1" x14ac:dyDescent="0.3">
      <c r="B14" s="7" t="s">
        <v>0</v>
      </c>
      <c r="C14" s="5">
        <v>100</v>
      </c>
      <c r="D14" s="6"/>
      <c r="E14" s="7" t="s">
        <v>9</v>
      </c>
      <c r="F14" s="12">
        <v>0.95</v>
      </c>
      <c r="H14"/>
      <c r="J14" s="30">
        <v>1.9561044987973402</v>
      </c>
      <c r="K14" s="30">
        <f>_xlfn.NORM.S.DIST(J14,TRUE)-0.5</f>
        <v>0.47477357734531422</v>
      </c>
      <c r="L14" s="19"/>
      <c r="M14" s="18"/>
      <c r="N14" s="15"/>
      <c r="O14" s="19"/>
      <c r="P14" s="20"/>
      <c r="Q14" s="16"/>
      <c r="R14" s="16"/>
      <c r="S14" s="16"/>
      <c r="T14" s="16"/>
    </row>
    <row r="15" spans="2:20" x14ac:dyDescent="0.25">
      <c r="B15" s="10" t="s">
        <v>7</v>
      </c>
      <c r="C15" s="6"/>
      <c r="D15" s="6"/>
      <c r="E15" s="7"/>
      <c r="F15" s="8"/>
      <c r="H15"/>
      <c r="L15" s="21"/>
      <c r="M15" s="15"/>
      <c r="N15" s="15"/>
      <c r="O15" s="19"/>
      <c r="P15" s="22"/>
      <c r="Q15" s="16"/>
      <c r="R15" s="16"/>
      <c r="S15" s="16"/>
      <c r="T15" s="16"/>
    </row>
    <row r="16" spans="2:20" x14ac:dyDescent="0.25">
      <c r="B16" s="9" t="s">
        <v>1</v>
      </c>
      <c r="C16" s="11">
        <f>1-F14</f>
        <v>5.0000000000000044E-2</v>
      </c>
      <c r="D16" s="6"/>
      <c r="E16" s="7"/>
      <c r="F16" s="8"/>
      <c r="H16" s="3"/>
      <c r="L16" s="23"/>
      <c r="M16" s="24"/>
      <c r="N16" s="15"/>
      <c r="O16" s="19"/>
      <c r="P16" s="22"/>
      <c r="Q16" s="16"/>
      <c r="R16" s="26"/>
      <c r="S16" s="16"/>
      <c r="T16" s="16"/>
    </row>
    <row r="17" spans="2:20" x14ac:dyDescent="0.25">
      <c r="C17" s="6"/>
      <c r="D17" s="6"/>
      <c r="E17" s="6"/>
      <c r="F17" s="6"/>
      <c r="H17"/>
      <c r="L17" s="16"/>
      <c r="M17" s="15"/>
      <c r="N17" s="15"/>
      <c r="O17" s="15"/>
      <c r="P17" s="15"/>
      <c r="Q17" s="16"/>
      <c r="R17" s="16"/>
      <c r="S17" s="16"/>
      <c r="T17" s="16"/>
    </row>
    <row r="18" spans="2:20" x14ac:dyDescent="0.25">
      <c r="B18" s="7" t="s">
        <v>2</v>
      </c>
      <c r="C18" s="6">
        <f>_xlfn.CONFIDENCE.NORM(C16,C12,C14)</f>
        <v>0.29399459768100805</v>
      </c>
      <c r="D18" s="6"/>
      <c r="E18" s="6"/>
      <c r="F18" s="6"/>
      <c r="H18"/>
      <c r="L18" s="19"/>
      <c r="M18" s="15"/>
      <c r="N18" s="15"/>
      <c r="O18" s="15"/>
      <c r="P18" s="15"/>
      <c r="Q18" s="16"/>
      <c r="R18" s="16"/>
      <c r="S18" s="16"/>
      <c r="T18" s="16"/>
    </row>
    <row r="19" spans="2:20" x14ac:dyDescent="0.25">
      <c r="B19" s="6"/>
      <c r="C19" s="6"/>
      <c r="D19" s="6"/>
      <c r="E19" s="6"/>
      <c r="F19" s="6"/>
      <c r="H19"/>
      <c r="L19" s="15"/>
      <c r="M19" s="15"/>
      <c r="N19" s="15"/>
      <c r="O19" s="15"/>
      <c r="P19" s="15"/>
      <c r="Q19" s="16"/>
      <c r="R19" s="16"/>
      <c r="S19" s="16"/>
      <c r="T19" s="16"/>
    </row>
    <row r="20" spans="2:20" x14ac:dyDescent="0.25">
      <c r="B20" s="7" t="s">
        <v>3</v>
      </c>
      <c r="C20" s="92" t="str">
        <f>CONCATENATE(ROUND(F12-C18,3),"       ;      ",ROUND(F12+C18,3))</f>
        <v>29,706       ;      30,294</v>
      </c>
      <c r="D20" s="92"/>
      <c r="E20" s="92"/>
      <c r="F20" s="92"/>
      <c r="H20"/>
      <c r="L20" s="19"/>
      <c r="M20" s="86"/>
      <c r="N20" s="86"/>
      <c r="O20" s="86"/>
      <c r="P20" s="86"/>
      <c r="Q20" s="16"/>
      <c r="R20" s="16"/>
      <c r="S20" s="16"/>
      <c r="T20" s="16"/>
    </row>
    <row r="21" spans="2:20" x14ac:dyDescent="0.25">
      <c r="F21"/>
      <c r="H21"/>
      <c r="L21" s="2"/>
      <c r="M21" s="13"/>
      <c r="N21" s="13"/>
      <c r="O21" s="13"/>
      <c r="P21" s="13"/>
      <c r="Q21" s="2"/>
      <c r="R21" s="2"/>
      <c r="S21" s="2"/>
      <c r="T21" s="2"/>
    </row>
    <row r="22" spans="2:20" x14ac:dyDescent="0.25">
      <c r="L22" s="14"/>
      <c r="M22" s="13"/>
      <c r="N22" s="13"/>
      <c r="O22" s="13"/>
      <c r="P22" s="13"/>
      <c r="Q22" s="2"/>
      <c r="R22" s="2"/>
      <c r="S22" s="2"/>
      <c r="T22" s="2"/>
    </row>
    <row r="23" spans="2:20" x14ac:dyDescent="0.25">
      <c r="B23" s="87" t="s">
        <v>15</v>
      </c>
      <c r="C23" s="88"/>
      <c r="D23" s="88"/>
      <c r="E23" s="88"/>
      <c r="F23" s="88"/>
      <c r="G23" s="88"/>
      <c r="H23" s="41"/>
      <c r="I23" s="74"/>
      <c r="K23" s="99" t="s">
        <v>21</v>
      </c>
      <c r="L23" s="100"/>
      <c r="M23" s="100"/>
      <c r="N23" s="100"/>
      <c r="O23" s="100"/>
      <c r="P23" s="100"/>
      <c r="Q23" s="51"/>
      <c r="R23" s="52"/>
      <c r="S23" s="16"/>
      <c r="T23" s="2"/>
    </row>
    <row r="24" spans="2:20" x14ac:dyDescent="0.25">
      <c r="B24" s="89"/>
      <c r="C24" s="90"/>
      <c r="D24" s="90"/>
      <c r="E24" s="90"/>
      <c r="F24" s="90"/>
      <c r="G24" s="90"/>
      <c r="H24" s="43"/>
      <c r="I24" s="59"/>
      <c r="K24" s="101"/>
      <c r="L24" s="102"/>
      <c r="M24" s="102"/>
      <c r="N24" s="102"/>
      <c r="O24" s="102"/>
      <c r="P24" s="102"/>
      <c r="Q24" s="16"/>
      <c r="R24" s="53"/>
      <c r="S24" s="16"/>
      <c r="T24" s="2"/>
    </row>
    <row r="25" spans="2:20" ht="15" customHeight="1" x14ac:dyDescent="0.25">
      <c r="B25" s="93" t="s">
        <v>18</v>
      </c>
      <c r="C25" s="94"/>
      <c r="D25" s="94"/>
      <c r="E25" s="94"/>
      <c r="F25" s="94"/>
      <c r="G25" s="94"/>
      <c r="H25" s="41"/>
      <c r="I25" s="74"/>
      <c r="K25" s="101"/>
      <c r="L25" s="102"/>
      <c r="M25" s="102"/>
      <c r="N25" s="102"/>
      <c r="O25" s="102"/>
      <c r="P25" s="102"/>
      <c r="Q25" s="16"/>
      <c r="R25" s="53"/>
      <c r="S25" s="16"/>
      <c r="T25" s="2"/>
    </row>
    <row r="26" spans="2:20" x14ac:dyDescent="0.25">
      <c r="B26" s="95"/>
      <c r="C26" s="96"/>
      <c r="D26" s="96"/>
      <c r="E26" s="96"/>
      <c r="F26" s="96"/>
      <c r="G26" s="96"/>
      <c r="H26" s="43"/>
      <c r="I26" s="59"/>
      <c r="K26" s="101"/>
      <c r="L26" s="102"/>
      <c r="M26" s="102"/>
      <c r="N26" s="102"/>
      <c r="O26" s="102"/>
      <c r="P26" s="102"/>
      <c r="Q26" s="16"/>
      <c r="R26" s="53"/>
      <c r="S26" s="16"/>
      <c r="T26" s="2"/>
    </row>
    <row r="27" spans="2:20" x14ac:dyDescent="0.25">
      <c r="B27" s="95"/>
      <c r="C27" s="96"/>
      <c r="D27" s="96"/>
      <c r="E27" s="96"/>
      <c r="F27" s="96"/>
      <c r="G27" s="96"/>
      <c r="H27" s="43"/>
      <c r="I27" s="59"/>
      <c r="K27" s="101"/>
      <c r="L27" s="102"/>
      <c r="M27" s="102"/>
      <c r="N27" s="102"/>
      <c r="O27" s="102"/>
      <c r="P27" s="102"/>
      <c r="Q27" s="16"/>
      <c r="R27" s="53"/>
      <c r="S27" s="16"/>
      <c r="T27" s="2"/>
    </row>
    <row r="28" spans="2:20" ht="15.75" thickBot="1" x14ac:dyDescent="0.3">
      <c r="B28" s="54" t="s">
        <v>6</v>
      </c>
      <c r="C28" s="55"/>
      <c r="D28" s="55"/>
      <c r="E28" s="55"/>
      <c r="F28" s="55"/>
      <c r="G28" s="55"/>
      <c r="H28" s="43"/>
      <c r="I28" s="59"/>
      <c r="K28" s="54" t="s">
        <v>6</v>
      </c>
      <c r="L28" s="55"/>
      <c r="M28" s="55"/>
      <c r="N28" s="55"/>
      <c r="O28" s="55"/>
      <c r="P28" s="55"/>
      <c r="Q28" s="16"/>
      <c r="R28" s="53"/>
      <c r="S28" s="16"/>
      <c r="T28" s="2"/>
    </row>
    <row r="29" spans="2:20" ht="15.75" thickBot="1" x14ac:dyDescent="0.3">
      <c r="B29" s="56" t="s">
        <v>8</v>
      </c>
      <c r="C29" s="5">
        <v>4</v>
      </c>
      <c r="D29" s="57"/>
      <c r="E29" s="57"/>
      <c r="F29" s="5"/>
      <c r="G29" s="55"/>
      <c r="H29" s="80" t="s">
        <v>14</v>
      </c>
      <c r="I29" s="80"/>
      <c r="K29" s="56" t="s">
        <v>8</v>
      </c>
      <c r="L29" s="5">
        <v>200</v>
      </c>
      <c r="M29" s="57"/>
      <c r="N29" s="57"/>
      <c r="O29" s="75"/>
      <c r="P29" s="55"/>
      <c r="Q29" s="80" t="s">
        <v>14</v>
      </c>
      <c r="R29" s="80"/>
      <c r="S29" s="16"/>
      <c r="T29" s="2"/>
    </row>
    <row r="30" spans="2:20" ht="15.75" thickBot="1" x14ac:dyDescent="0.3">
      <c r="B30" s="58"/>
      <c r="C30" s="57"/>
      <c r="D30" s="57"/>
      <c r="E30" s="57"/>
      <c r="F30" s="57"/>
      <c r="G30" s="55"/>
      <c r="H30" s="33" t="s">
        <v>12</v>
      </c>
      <c r="I30" s="33" t="s">
        <v>13</v>
      </c>
      <c r="K30" s="58"/>
      <c r="L30" s="57"/>
      <c r="M30" s="57"/>
      <c r="N30" s="57"/>
      <c r="O30" s="57"/>
      <c r="P30" s="55"/>
      <c r="Q30" s="33" t="s">
        <v>12</v>
      </c>
      <c r="R30" s="33" t="s">
        <v>13</v>
      </c>
      <c r="S30" s="55"/>
    </row>
    <row r="31" spans="2:20" ht="15.75" thickBot="1" x14ac:dyDescent="0.3">
      <c r="B31" s="60" t="s">
        <v>17</v>
      </c>
      <c r="C31" s="5">
        <v>0.5</v>
      </c>
      <c r="D31" s="57"/>
      <c r="E31" s="61" t="s">
        <v>9</v>
      </c>
      <c r="F31" s="12">
        <v>0.95</v>
      </c>
      <c r="G31" s="55"/>
      <c r="H31" s="79">
        <f>ABS(_xlfn.NORM.INV(0.5-I31,0,1))</f>
        <v>1.9599639845400536</v>
      </c>
      <c r="I31" s="78">
        <f>C35</f>
        <v>0.47499999999999998</v>
      </c>
      <c r="K31" s="60" t="s">
        <v>17</v>
      </c>
      <c r="L31" s="5">
        <v>50</v>
      </c>
      <c r="M31" s="57"/>
      <c r="N31" s="61" t="s">
        <v>9</v>
      </c>
      <c r="O31" s="12">
        <v>0.95</v>
      </c>
      <c r="P31" s="55"/>
      <c r="Q31" s="79">
        <f>ABS(_xlfn.NORM.INV(0.5-R31,0,1))</f>
        <v>1.9599639845400536</v>
      </c>
      <c r="R31" s="78">
        <f>L35</f>
        <v>0.47499999999999998</v>
      </c>
      <c r="S31" s="55"/>
    </row>
    <row r="32" spans="2:20" x14ac:dyDescent="0.25">
      <c r="B32" s="62" t="s">
        <v>7</v>
      </c>
      <c r="C32" s="57"/>
      <c r="D32" s="57"/>
      <c r="E32" s="63"/>
      <c r="F32" s="64"/>
      <c r="G32" s="55"/>
      <c r="H32" s="43"/>
      <c r="I32" s="59"/>
      <c r="K32" s="62" t="s">
        <v>7</v>
      </c>
      <c r="L32" s="57"/>
      <c r="M32" s="57"/>
      <c r="N32" s="63"/>
      <c r="O32" s="64"/>
      <c r="P32" s="55"/>
      <c r="Q32" s="55"/>
      <c r="R32" s="59"/>
      <c r="S32" s="55"/>
    </row>
    <row r="33" spans="2:19" x14ac:dyDescent="0.25">
      <c r="B33" s="65" t="s">
        <v>1</v>
      </c>
      <c r="C33" s="66">
        <f>1-F31</f>
        <v>5.0000000000000044E-2</v>
      </c>
      <c r="D33" s="57"/>
      <c r="E33" s="63"/>
      <c r="F33" s="64"/>
      <c r="G33" s="55"/>
      <c r="H33" s="43"/>
      <c r="I33" s="59"/>
      <c r="K33" s="65" t="s">
        <v>1</v>
      </c>
      <c r="L33" s="66">
        <f>1-O31</f>
        <v>5.0000000000000044E-2</v>
      </c>
      <c r="M33" s="57"/>
      <c r="N33" s="63"/>
      <c r="O33" s="64"/>
      <c r="P33" s="55"/>
      <c r="Q33" s="55"/>
      <c r="R33" s="59"/>
      <c r="S33" s="55"/>
    </row>
    <row r="34" spans="2:19" x14ac:dyDescent="0.25">
      <c r="B34" s="67"/>
      <c r="C34" s="57"/>
      <c r="D34" s="57"/>
      <c r="E34" s="57"/>
      <c r="F34" s="57"/>
      <c r="G34" s="55"/>
      <c r="H34" s="43"/>
      <c r="I34" s="59"/>
      <c r="K34" s="67"/>
      <c r="L34" s="57"/>
      <c r="M34" s="57"/>
      <c r="N34" s="57"/>
      <c r="O34" s="57"/>
      <c r="P34" s="55"/>
      <c r="Q34" s="55"/>
      <c r="R34" s="59"/>
      <c r="S34" s="55"/>
    </row>
    <row r="35" spans="2:19" ht="33.75" customHeight="1" x14ac:dyDescent="0.25">
      <c r="B35" s="68" t="s">
        <v>16</v>
      </c>
      <c r="C35" s="69">
        <f>(1-C33)/2</f>
        <v>0.47499999999999998</v>
      </c>
      <c r="D35" s="57"/>
      <c r="E35" s="57"/>
      <c r="F35" s="57"/>
      <c r="G35" s="55"/>
      <c r="H35" s="43"/>
      <c r="I35" s="59"/>
      <c r="K35" s="68" t="s">
        <v>16</v>
      </c>
      <c r="L35" s="69">
        <f>(1-L33)/2</f>
        <v>0.47499999999999998</v>
      </c>
      <c r="M35" s="57"/>
      <c r="N35" s="57"/>
      <c r="O35" s="57"/>
      <c r="P35" s="55"/>
      <c r="Q35" s="55"/>
      <c r="R35" s="59"/>
      <c r="S35" s="55"/>
    </row>
    <row r="36" spans="2:19" x14ac:dyDescent="0.25">
      <c r="B36" s="54"/>
      <c r="C36" s="57"/>
      <c r="D36" s="57"/>
      <c r="E36" s="57"/>
      <c r="F36" s="57"/>
      <c r="G36" s="55"/>
      <c r="H36" s="43"/>
      <c r="I36" s="59"/>
      <c r="K36" s="54"/>
      <c r="L36" s="57"/>
      <c r="M36" s="57"/>
      <c r="N36" s="57"/>
      <c r="O36" s="57"/>
      <c r="P36" s="55"/>
      <c r="Q36" s="55"/>
      <c r="R36" s="59"/>
      <c r="S36" s="55"/>
    </row>
    <row r="37" spans="2:19" x14ac:dyDescent="0.25">
      <c r="B37" s="58"/>
      <c r="C37" s="97" t="s">
        <v>11</v>
      </c>
      <c r="D37" s="97"/>
      <c r="E37" s="97"/>
      <c r="F37" s="70">
        <f>ROUND((H31*$C$29/$C$31)^2,0)</f>
        <v>246</v>
      </c>
      <c r="G37" s="55"/>
      <c r="H37" s="43"/>
      <c r="I37" s="59"/>
      <c r="K37" s="76"/>
      <c r="L37" s="98" t="s">
        <v>11</v>
      </c>
      <c r="M37" s="98"/>
      <c r="N37" s="98"/>
      <c r="O37" s="77">
        <f>ROUND((Q31*L29/L31)^2,0)</f>
        <v>61</v>
      </c>
      <c r="P37" s="72"/>
      <c r="Q37" s="72"/>
      <c r="R37" s="73"/>
      <c r="S37" s="55"/>
    </row>
    <row r="38" spans="2:19" x14ac:dyDescent="0.25">
      <c r="B38" s="71"/>
      <c r="C38" s="72"/>
      <c r="D38" s="72"/>
      <c r="E38" s="72"/>
      <c r="F38" s="45"/>
      <c r="G38" s="72"/>
      <c r="H38" s="45"/>
      <c r="I38" s="73"/>
      <c r="K38" s="55"/>
      <c r="L38" s="55"/>
      <c r="M38" s="55"/>
      <c r="N38" s="55"/>
      <c r="O38" s="55"/>
      <c r="P38" s="55"/>
      <c r="Q38" s="55"/>
      <c r="R38" s="55"/>
      <c r="S38" s="55"/>
    </row>
    <row r="40" spans="2:19" x14ac:dyDescent="0.25">
      <c r="C40" s="34">
        <v>-4</v>
      </c>
      <c r="D40" s="34">
        <f>_xlfn.NORM.S.DIST(C40,TRUE)</f>
        <v>3.1671241833119857E-5</v>
      </c>
      <c r="E40" s="31"/>
      <c r="F40" s="29"/>
      <c r="P40" s="34">
        <v>-0.5</v>
      </c>
      <c r="Q40" s="34">
        <f>_xlfn.NORM.S.DIST(P40,TRUE)</f>
        <v>0.30853753872598688</v>
      </c>
    </row>
    <row r="41" spans="2:19" x14ac:dyDescent="0.25">
      <c r="C41" s="34">
        <f>C40+0.5</f>
        <v>-3.5</v>
      </c>
      <c r="D41" s="34">
        <f t="shared" ref="D41:D56" si="0">_xlfn.NORM.S.DIST(C41,FALSE)</f>
        <v>8.7268269504576015E-4</v>
      </c>
      <c r="P41" s="34">
        <f>P40+0.5</f>
        <v>0</v>
      </c>
      <c r="Q41" s="34">
        <f t="shared" ref="Q41:Q56" si="1">_xlfn.NORM.S.DIST(P41,FALSE)</f>
        <v>0.3989422804014327</v>
      </c>
    </row>
    <row r="42" spans="2:19" x14ac:dyDescent="0.25">
      <c r="C42" s="34">
        <f t="shared" ref="C42:C56" si="2">C41+0.5</f>
        <v>-3</v>
      </c>
      <c r="D42" s="34">
        <f t="shared" si="0"/>
        <v>4.4318484119380075E-3</v>
      </c>
      <c r="P42" s="34">
        <f t="shared" ref="P42:P56" si="3">P41+0.5</f>
        <v>0.5</v>
      </c>
      <c r="Q42" s="34">
        <f t="shared" si="1"/>
        <v>0.35206532676429952</v>
      </c>
    </row>
    <row r="43" spans="2:19" x14ac:dyDescent="0.25">
      <c r="C43" s="34">
        <f t="shared" si="2"/>
        <v>-2.5</v>
      </c>
      <c r="D43" s="34">
        <f t="shared" si="0"/>
        <v>1.752830049356854E-2</v>
      </c>
      <c r="P43" s="34">
        <f t="shared" si="3"/>
        <v>1</v>
      </c>
      <c r="Q43" s="34">
        <f t="shared" si="1"/>
        <v>0.24197072451914337</v>
      </c>
    </row>
    <row r="44" spans="2:19" x14ac:dyDescent="0.25">
      <c r="C44" s="34">
        <f t="shared" si="2"/>
        <v>-2</v>
      </c>
      <c r="D44" s="34">
        <f t="shared" si="0"/>
        <v>5.3990966513188063E-2</v>
      </c>
      <c r="P44" s="34">
        <f t="shared" si="3"/>
        <v>1.5</v>
      </c>
      <c r="Q44" s="34">
        <f t="shared" si="1"/>
        <v>0.12951759566589174</v>
      </c>
    </row>
    <row r="45" spans="2:19" x14ac:dyDescent="0.25">
      <c r="C45" s="34">
        <f t="shared" si="2"/>
        <v>-1.5</v>
      </c>
      <c r="D45" s="34">
        <f t="shared" si="0"/>
        <v>0.12951759566589174</v>
      </c>
      <c r="P45" s="34">
        <f t="shared" si="3"/>
        <v>2</v>
      </c>
      <c r="Q45" s="34">
        <f t="shared" si="1"/>
        <v>5.3990966513188063E-2</v>
      </c>
    </row>
    <row r="46" spans="2:19" x14ac:dyDescent="0.25">
      <c r="C46" s="34">
        <f t="shared" si="2"/>
        <v>-1</v>
      </c>
      <c r="D46" s="34">
        <f t="shared" si="0"/>
        <v>0.24197072451914337</v>
      </c>
      <c r="P46" s="34">
        <f t="shared" si="3"/>
        <v>2.5</v>
      </c>
      <c r="Q46" s="34">
        <f t="shared" si="1"/>
        <v>1.752830049356854E-2</v>
      </c>
    </row>
    <row r="47" spans="2:19" x14ac:dyDescent="0.25">
      <c r="C47" s="34">
        <f t="shared" si="2"/>
        <v>-0.5</v>
      </c>
      <c r="D47" s="34">
        <f t="shared" si="0"/>
        <v>0.35206532676429952</v>
      </c>
      <c r="P47" s="34">
        <f t="shared" si="3"/>
        <v>3</v>
      </c>
      <c r="Q47" s="34">
        <f t="shared" si="1"/>
        <v>4.4318484119380075E-3</v>
      </c>
    </row>
    <row r="48" spans="2:19" x14ac:dyDescent="0.25">
      <c r="C48" s="34">
        <f t="shared" si="2"/>
        <v>0</v>
      </c>
      <c r="D48" s="34">
        <f t="shared" si="0"/>
        <v>0.3989422804014327</v>
      </c>
      <c r="P48" s="34">
        <f t="shared" si="3"/>
        <v>3.5</v>
      </c>
      <c r="Q48" s="34">
        <f t="shared" si="1"/>
        <v>8.7268269504576015E-4</v>
      </c>
    </row>
    <row r="49" spans="3:17" x14ac:dyDescent="0.25">
      <c r="C49" s="34">
        <f t="shared" si="2"/>
        <v>0.5</v>
      </c>
      <c r="D49" s="34">
        <f t="shared" si="0"/>
        <v>0.35206532676429952</v>
      </c>
      <c r="P49" s="34">
        <f t="shared" si="3"/>
        <v>4</v>
      </c>
      <c r="Q49" s="34">
        <f t="shared" si="1"/>
        <v>1.3383022576488537E-4</v>
      </c>
    </row>
    <row r="50" spans="3:17" x14ac:dyDescent="0.25">
      <c r="C50" s="34">
        <f t="shared" si="2"/>
        <v>1</v>
      </c>
      <c r="D50" s="34">
        <f t="shared" si="0"/>
        <v>0.24197072451914337</v>
      </c>
      <c r="P50" s="34">
        <f t="shared" si="3"/>
        <v>4.5</v>
      </c>
      <c r="Q50" s="34">
        <f t="shared" si="1"/>
        <v>1.5983741106905475E-5</v>
      </c>
    </row>
    <row r="51" spans="3:17" x14ac:dyDescent="0.25">
      <c r="C51" s="34">
        <f t="shared" si="2"/>
        <v>1.5</v>
      </c>
      <c r="D51" s="34">
        <f t="shared" si="0"/>
        <v>0.12951759566589174</v>
      </c>
      <c r="P51" s="34">
        <f t="shared" si="3"/>
        <v>5</v>
      </c>
      <c r="Q51" s="34">
        <f t="shared" si="1"/>
        <v>1.4867195147342977E-6</v>
      </c>
    </row>
    <row r="52" spans="3:17" x14ac:dyDescent="0.25">
      <c r="C52" s="34">
        <f t="shared" si="2"/>
        <v>2</v>
      </c>
      <c r="D52" s="34">
        <f t="shared" si="0"/>
        <v>5.3990966513188063E-2</v>
      </c>
      <c r="P52" s="34">
        <f t="shared" si="3"/>
        <v>5.5</v>
      </c>
      <c r="Q52" s="34">
        <f t="shared" si="1"/>
        <v>1.0769760042543276E-7</v>
      </c>
    </row>
    <row r="53" spans="3:17" x14ac:dyDescent="0.25">
      <c r="C53" s="34">
        <f t="shared" si="2"/>
        <v>2.5</v>
      </c>
      <c r="D53" s="34">
        <f t="shared" si="0"/>
        <v>1.752830049356854E-2</v>
      </c>
      <c r="P53" s="34">
        <f t="shared" si="3"/>
        <v>6</v>
      </c>
      <c r="Q53" s="34">
        <f t="shared" si="1"/>
        <v>6.0758828498232861E-9</v>
      </c>
    </row>
    <row r="54" spans="3:17" x14ac:dyDescent="0.25">
      <c r="C54" s="34">
        <f t="shared" si="2"/>
        <v>3</v>
      </c>
      <c r="D54" s="34">
        <f t="shared" si="0"/>
        <v>4.4318484119380075E-3</v>
      </c>
      <c r="P54" s="34">
        <f t="shared" si="3"/>
        <v>6.5</v>
      </c>
      <c r="Q54" s="34">
        <f t="shared" si="1"/>
        <v>2.6695566147628519E-10</v>
      </c>
    </row>
    <row r="55" spans="3:17" ht="18.75" x14ac:dyDescent="0.3">
      <c r="C55" s="34">
        <f t="shared" si="2"/>
        <v>3.5</v>
      </c>
      <c r="D55" s="34">
        <f t="shared" si="0"/>
        <v>8.7268269504576015E-4</v>
      </c>
      <c r="H55" s="83" t="s">
        <v>20</v>
      </c>
      <c r="I55" s="84"/>
      <c r="J55" s="84"/>
      <c r="K55" s="84"/>
      <c r="L55" s="84"/>
      <c r="P55" s="34">
        <f t="shared" si="3"/>
        <v>7</v>
      </c>
      <c r="Q55" s="34">
        <f t="shared" si="1"/>
        <v>9.1347204083645936E-12</v>
      </c>
    </row>
    <row r="56" spans="3:17" x14ac:dyDescent="0.25">
      <c r="C56" s="34">
        <f t="shared" si="2"/>
        <v>4</v>
      </c>
      <c r="D56" s="34">
        <f t="shared" si="0"/>
        <v>1.3383022576488537E-4</v>
      </c>
      <c r="P56" s="34">
        <f t="shared" si="3"/>
        <v>7.5</v>
      </c>
      <c r="Q56" s="34">
        <f t="shared" si="1"/>
        <v>2.4343205330290096E-13</v>
      </c>
    </row>
    <row r="57" spans="3:17" x14ac:dyDescent="0.25">
      <c r="C57" s="31"/>
      <c r="D57" s="31"/>
    </row>
    <row r="58" spans="3:17" x14ac:dyDescent="0.25">
      <c r="C58" s="31"/>
      <c r="D58" s="31"/>
      <c r="P58" s="34">
        <v>-0.5</v>
      </c>
      <c r="Q58" s="34">
        <f>_xlfn.NORM.S.DIST(P58,TRUE)-0.5</f>
        <v>-0.19146246127401312</v>
      </c>
    </row>
    <row r="59" spans="3:17" x14ac:dyDescent="0.25">
      <c r="C59" s="34">
        <v>-4</v>
      </c>
      <c r="D59" s="34">
        <f>_xlfn.NORM.S.DIST(C59,TRUE)</f>
        <v>3.1671241833119857E-5</v>
      </c>
      <c r="P59" s="34">
        <f>P58+0.5</f>
        <v>0</v>
      </c>
      <c r="Q59" s="34">
        <f t="shared" ref="Q59:Q74" si="4">_xlfn.NORM.S.DIST(P59,TRUE)-0.5</f>
        <v>0</v>
      </c>
    </row>
    <row r="60" spans="3:17" x14ac:dyDescent="0.25">
      <c r="C60" s="34">
        <f>C59+0.5</f>
        <v>-3.5</v>
      </c>
      <c r="D60" s="34">
        <f t="shared" ref="D60:D75" si="5">_xlfn.NORM.S.DIST(C60,TRUE)</f>
        <v>2.3262907903552504E-4</v>
      </c>
      <c r="P60" s="34">
        <f t="shared" ref="P60:P74" si="6">P59+0.5</f>
        <v>0.5</v>
      </c>
      <c r="Q60" s="34">
        <f t="shared" si="4"/>
        <v>0.19146246127401312</v>
      </c>
    </row>
    <row r="61" spans="3:17" x14ac:dyDescent="0.25">
      <c r="C61" s="34">
        <f t="shared" ref="C61:C75" si="7">C60+0.5</f>
        <v>-3</v>
      </c>
      <c r="D61" s="34">
        <f t="shared" si="5"/>
        <v>1.3498980316300933E-3</v>
      </c>
      <c r="P61" s="34">
        <f t="shared" si="6"/>
        <v>1</v>
      </c>
      <c r="Q61" s="34">
        <f t="shared" si="4"/>
        <v>0.34134474606854304</v>
      </c>
    </row>
    <row r="62" spans="3:17" x14ac:dyDescent="0.25">
      <c r="C62" s="34">
        <f t="shared" si="7"/>
        <v>-2.5</v>
      </c>
      <c r="D62" s="34">
        <f t="shared" si="5"/>
        <v>6.2096653257761331E-3</v>
      </c>
      <c r="P62" s="34">
        <f t="shared" si="6"/>
        <v>1.5</v>
      </c>
      <c r="Q62" s="34">
        <f t="shared" si="4"/>
        <v>0.43319279873114191</v>
      </c>
    </row>
    <row r="63" spans="3:17" x14ac:dyDescent="0.25">
      <c r="C63" s="34">
        <f t="shared" si="7"/>
        <v>-2</v>
      </c>
      <c r="D63" s="34">
        <f t="shared" si="5"/>
        <v>2.2750131948179191E-2</v>
      </c>
      <c r="P63" s="34">
        <f t="shared" si="6"/>
        <v>2</v>
      </c>
      <c r="Q63" s="34">
        <f t="shared" si="4"/>
        <v>0.47724986805182079</v>
      </c>
    </row>
    <row r="64" spans="3:17" x14ac:dyDescent="0.25">
      <c r="C64" s="34">
        <f t="shared" si="7"/>
        <v>-1.5</v>
      </c>
      <c r="D64" s="34">
        <f t="shared" si="5"/>
        <v>6.6807201268858057E-2</v>
      </c>
      <c r="P64" s="34">
        <f t="shared" si="6"/>
        <v>2.5</v>
      </c>
      <c r="Q64" s="34">
        <f t="shared" si="4"/>
        <v>0.49379033467422384</v>
      </c>
    </row>
    <row r="65" spans="3:17" x14ac:dyDescent="0.25">
      <c r="C65" s="34">
        <f t="shared" si="7"/>
        <v>-1</v>
      </c>
      <c r="D65" s="34">
        <f t="shared" si="5"/>
        <v>0.15865525393145699</v>
      </c>
      <c r="P65" s="34">
        <f t="shared" si="6"/>
        <v>3</v>
      </c>
      <c r="Q65" s="34">
        <f t="shared" si="4"/>
        <v>0.4986501019683699</v>
      </c>
    </row>
    <row r="66" spans="3:17" x14ac:dyDescent="0.25">
      <c r="C66" s="34">
        <f t="shared" si="7"/>
        <v>-0.5</v>
      </c>
      <c r="D66" s="34">
        <f t="shared" si="5"/>
        <v>0.30853753872598688</v>
      </c>
      <c r="P66" s="34">
        <f t="shared" si="6"/>
        <v>3.5</v>
      </c>
      <c r="Q66" s="34">
        <f t="shared" si="4"/>
        <v>0.49976737092096446</v>
      </c>
    </row>
    <row r="67" spans="3:17" x14ac:dyDescent="0.25">
      <c r="C67" s="34">
        <f t="shared" si="7"/>
        <v>0</v>
      </c>
      <c r="D67" s="34">
        <f t="shared" si="5"/>
        <v>0.5</v>
      </c>
      <c r="P67" s="34">
        <f t="shared" si="6"/>
        <v>4</v>
      </c>
      <c r="Q67" s="34">
        <f t="shared" si="4"/>
        <v>0.49996832875816688</v>
      </c>
    </row>
    <row r="68" spans="3:17" x14ac:dyDescent="0.25">
      <c r="C68" s="34">
        <f t="shared" si="7"/>
        <v>0.5</v>
      </c>
      <c r="D68" s="34">
        <f t="shared" si="5"/>
        <v>0.69146246127401312</v>
      </c>
      <c r="P68" s="34">
        <f t="shared" si="6"/>
        <v>4.5</v>
      </c>
      <c r="Q68" s="34">
        <f t="shared" si="4"/>
        <v>0.49999660232687526</v>
      </c>
    </row>
    <row r="69" spans="3:17" x14ac:dyDescent="0.25">
      <c r="C69" s="34">
        <f t="shared" si="7"/>
        <v>1</v>
      </c>
      <c r="D69" s="34">
        <f t="shared" si="5"/>
        <v>0.84134474606854304</v>
      </c>
      <c r="P69" s="34">
        <f t="shared" si="6"/>
        <v>5</v>
      </c>
      <c r="Q69" s="34">
        <f t="shared" si="4"/>
        <v>0.49999971334842808</v>
      </c>
    </row>
    <row r="70" spans="3:17" x14ac:dyDescent="0.25">
      <c r="C70" s="34">
        <f t="shared" si="7"/>
        <v>1.5</v>
      </c>
      <c r="D70" s="34">
        <f t="shared" si="5"/>
        <v>0.93319279873114191</v>
      </c>
      <c r="P70" s="34">
        <f t="shared" si="6"/>
        <v>5.5</v>
      </c>
      <c r="Q70" s="34">
        <f t="shared" si="4"/>
        <v>0.49999998101043752</v>
      </c>
    </row>
    <row r="71" spans="3:17" x14ac:dyDescent="0.25">
      <c r="C71" s="34">
        <f t="shared" si="7"/>
        <v>2</v>
      </c>
      <c r="D71" s="34">
        <f t="shared" si="5"/>
        <v>0.97724986805182079</v>
      </c>
      <c r="P71" s="34">
        <f t="shared" si="6"/>
        <v>6</v>
      </c>
      <c r="Q71" s="34">
        <f t="shared" si="4"/>
        <v>0.4999999990134123</v>
      </c>
    </row>
    <row r="72" spans="3:17" x14ac:dyDescent="0.25">
      <c r="C72" s="34">
        <f t="shared" si="7"/>
        <v>2.5</v>
      </c>
      <c r="D72" s="34">
        <f t="shared" si="5"/>
        <v>0.99379033467422384</v>
      </c>
      <c r="P72" s="34">
        <f t="shared" si="6"/>
        <v>6.5</v>
      </c>
      <c r="Q72" s="34">
        <f t="shared" si="4"/>
        <v>0.49999999995984001</v>
      </c>
    </row>
    <row r="73" spans="3:17" x14ac:dyDescent="0.25">
      <c r="C73" s="34">
        <f t="shared" si="7"/>
        <v>3</v>
      </c>
      <c r="D73" s="34">
        <f t="shared" si="5"/>
        <v>0.9986501019683699</v>
      </c>
      <c r="P73" s="34">
        <f t="shared" si="6"/>
        <v>7</v>
      </c>
      <c r="Q73" s="34">
        <f t="shared" si="4"/>
        <v>0.49999999999872013</v>
      </c>
    </row>
    <row r="74" spans="3:17" x14ac:dyDescent="0.25">
      <c r="C74" s="34">
        <f t="shared" si="7"/>
        <v>3.5</v>
      </c>
      <c r="D74" s="34">
        <f t="shared" si="5"/>
        <v>0.99976737092096446</v>
      </c>
      <c r="P74" s="34">
        <f t="shared" si="6"/>
        <v>7.5</v>
      </c>
      <c r="Q74" s="34">
        <f t="shared" si="4"/>
        <v>0.49999999999996814</v>
      </c>
    </row>
    <row r="75" spans="3:17" x14ac:dyDescent="0.25">
      <c r="C75" s="34">
        <f t="shared" si="7"/>
        <v>4</v>
      </c>
      <c r="D75" s="34">
        <f t="shared" si="5"/>
        <v>0.99996832875816688</v>
      </c>
    </row>
    <row r="77" spans="3:17" ht="21" x14ac:dyDescent="0.35">
      <c r="H77" s="81" t="s">
        <v>19</v>
      </c>
      <c r="I77" s="82"/>
      <c r="J77" s="82"/>
      <c r="K77" s="82"/>
      <c r="L77" s="82"/>
    </row>
  </sheetData>
  <mergeCells count="14">
    <mergeCell ref="Q29:R29"/>
    <mergeCell ref="H29:I29"/>
    <mergeCell ref="H77:L77"/>
    <mergeCell ref="H55:L55"/>
    <mergeCell ref="B2:E2"/>
    <mergeCell ref="M20:P20"/>
    <mergeCell ref="J12:K12"/>
    <mergeCell ref="B23:G24"/>
    <mergeCell ref="B4:J10"/>
    <mergeCell ref="C20:F20"/>
    <mergeCell ref="B25:G27"/>
    <mergeCell ref="C37:E37"/>
    <mergeCell ref="L37:N37"/>
    <mergeCell ref="K23:P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2"/>
  <sheetViews>
    <sheetView tabSelected="1" topLeftCell="D5" zoomScale="90" zoomScaleNormal="90" workbookViewId="0">
      <selection activeCell="O20" sqref="O20"/>
    </sheetView>
  </sheetViews>
  <sheetFormatPr defaultRowHeight="15" x14ac:dyDescent="0.25"/>
  <cols>
    <col min="1" max="1" width="11.7109375" style="32" customWidth="1"/>
    <col min="2" max="3" width="9.140625" style="32"/>
  </cols>
  <sheetData>
    <row r="2" spans="1:33" x14ac:dyDescent="0.25">
      <c r="B2" s="80" t="s">
        <v>14</v>
      </c>
      <c r="C2" s="80"/>
    </row>
    <row r="3" spans="1:33" x14ac:dyDescent="0.25">
      <c r="B3" s="33" t="s">
        <v>12</v>
      </c>
      <c r="C3" s="33" t="s">
        <v>13</v>
      </c>
      <c r="D3" s="33" t="s">
        <v>12</v>
      </c>
      <c r="E3" s="33" t="s">
        <v>13</v>
      </c>
      <c r="F3" s="33" t="s">
        <v>12</v>
      </c>
      <c r="G3" s="33" t="s">
        <v>13</v>
      </c>
      <c r="H3" s="33" t="s">
        <v>12</v>
      </c>
      <c r="I3" s="33" t="s">
        <v>13</v>
      </c>
      <c r="J3" s="33" t="s">
        <v>12</v>
      </c>
      <c r="K3" s="33" t="s">
        <v>13</v>
      </c>
      <c r="L3" s="33" t="s">
        <v>12</v>
      </c>
      <c r="M3" s="33" t="s">
        <v>13</v>
      </c>
      <c r="N3" s="33" t="s">
        <v>12</v>
      </c>
      <c r="O3" s="33" t="s">
        <v>13</v>
      </c>
      <c r="P3" s="33" t="s">
        <v>12</v>
      </c>
      <c r="Q3" s="33" t="s">
        <v>13</v>
      </c>
      <c r="R3" s="33" t="s">
        <v>12</v>
      </c>
      <c r="S3" s="33" t="s">
        <v>13</v>
      </c>
      <c r="T3" s="33" t="s">
        <v>12</v>
      </c>
      <c r="U3" s="33" t="s">
        <v>13</v>
      </c>
      <c r="V3" s="33" t="s">
        <v>12</v>
      </c>
      <c r="W3" s="33" t="s">
        <v>13</v>
      </c>
      <c r="X3" s="33" t="s">
        <v>12</v>
      </c>
      <c r="Y3" s="33" t="s">
        <v>13</v>
      </c>
      <c r="Z3" s="33" t="s">
        <v>12</v>
      </c>
      <c r="AA3" s="33" t="s">
        <v>13</v>
      </c>
      <c r="AB3" s="33" t="s">
        <v>12</v>
      </c>
      <c r="AC3" s="33" t="s">
        <v>13</v>
      </c>
      <c r="AD3" s="33" t="s">
        <v>12</v>
      </c>
      <c r="AE3" s="33" t="s">
        <v>13</v>
      </c>
      <c r="AF3" s="33" t="s">
        <v>12</v>
      </c>
      <c r="AG3" s="33" t="s">
        <v>13</v>
      </c>
    </row>
    <row r="4" spans="1:33" x14ac:dyDescent="0.25">
      <c r="B4" s="33">
        <v>0</v>
      </c>
      <c r="C4" s="36">
        <f>_xlfn.NORM.S.DIST(B4,TRUE)-0.5</f>
        <v>0</v>
      </c>
      <c r="D4" s="33">
        <v>0.3</v>
      </c>
      <c r="E4" s="35">
        <f>_xlfn.NORM.S.DIST(D4,TRUE)-0.5</f>
        <v>0.11791142218895267</v>
      </c>
      <c r="F4" s="33">
        <v>0.6</v>
      </c>
      <c r="G4" s="35">
        <f>_xlfn.NORM.S.DIST(F4,TRUE)-0.5</f>
        <v>0.22574688224992645</v>
      </c>
      <c r="H4" s="33">
        <v>0.9</v>
      </c>
      <c r="I4" s="35">
        <f>_xlfn.NORM.S.DIST(H4,TRUE)-0.5</f>
        <v>0.31593987465324047</v>
      </c>
      <c r="J4" s="33">
        <v>1.2</v>
      </c>
      <c r="K4" s="35">
        <f>_xlfn.NORM.S.DIST(J4,TRUE)-0.5</f>
        <v>0.38493032977829178</v>
      </c>
      <c r="L4" s="33">
        <v>1.5</v>
      </c>
      <c r="M4" s="35">
        <f>_xlfn.NORM.S.DIST(L4,TRUE)-0.5</f>
        <v>0.43319279873114191</v>
      </c>
      <c r="N4" s="33">
        <v>1.8</v>
      </c>
      <c r="O4" s="35">
        <f>_xlfn.NORM.S.DIST(N4,TRUE)-0.5</f>
        <v>0.46406968088707423</v>
      </c>
      <c r="P4" s="33">
        <v>2.1</v>
      </c>
      <c r="Q4" s="35">
        <f>_xlfn.NORM.S.DIST(P4,TRUE)-0.5</f>
        <v>0.48213557943718344</v>
      </c>
      <c r="R4" s="33">
        <v>2.4</v>
      </c>
      <c r="S4" s="35">
        <f>_xlfn.NORM.S.DIST(R4,TRUE)-0.5</f>
        <v>0.49180246407540384</v>
      </c>
      <c r="T4" s="33">
        <v>2.7</v>
      </c>
      <c r="U4" s="35">
        <f>_xlfn.NORM.S.DIST(T4,TRUE)-0.5</f>
        <v>0.49653302619695938</v>
      </c>
      <c r="V4" s="33">
        <v>3</v>
      </c>
      <c r="W4" s="35">
        <f>_xlfn.NORM.S.DIST(V4,TRUE)-0.5</f>
        <v>0.4986501019683699</v>
      </c>
      <c r="X4" s="33">
        <v>3.3</v>
      </c>
      <c r="Y4" s="35">
        <f>_xlfn.NORM.S.DIST(X4,TRUE)-0.5</f>
        <v>0.49951657585761622</v>
      </c>
      <c r="Z4" s="33">
        <v>3.6</v>
      </c>
      <c r="AA4" s="35">
        <f>_xlfn.NORM.S.DIST(Z4,TRUE)-0.5</f>
        <v>0.49984089140984245</v>
      </c>
      <c r="AB4" s="33">
        <v>3.9</v>
      </c>
      <c r="AC4" s="35">
        <f>_xlfn.NORM.S.DIST(AB4,TRUE)-0.5</f>
        <v>0.49995190365598241</v>
      </c>
      <c r="AD4" s="33">
        <v>4.2</v>
      </c>
      <c r="AE4" s="35">
        <f>_xlfn.NORM.S.DIST(AD4,TRUE)-0.5</f>
        <v>0.4999866542509841</v>
      </c>
      <c r="AF4" s="33">
        <v>4.5</v>
      </c>
      <c r="AG4" s="35">
        <f>_xlfn.NORM.S.DIST(AF4,TRUE)-0.5</f>
        <v>0.49999660232687526</v>
      </c>
    </row>
    <row r="5" spans="1:33" x14ac:dyDescent="0.25">
      <c r="B5" s="40">
        <f>B4+0.01</f>
        <v>0.01</v>
      </c>
      <c r="C5" s="36">
        <f t="shared" ref="C5:C34" si="0">_xlfn.NORM.S.DIST(B5,TRUE)-0.5</f>
        <v>3.989356314631598E-3</v>
      </c>
      <c r="D5" s="41">
        <f>D4+0.01</f>
        <v>0.31</v>
      </c>
      <c r="E5" s="35">
        <f t="shared" ref="E5" si="1">_xlfn.NORM.S.DIST(D5,TRUE)-0.5</f>
        <v>0.12171952182201928</v>
      </c>
      <c r="F5" s="41">
        <f>F4+0.01</f>
        <v>0.61</v>
      </c>
      <c r="G5" s="35">
        <f t="shared" ref="G5:G34" si="2">_xlfn.NORM.S.DIST(F5,TRUE)-0.5</f>
        <v>0.22906909621699434</v>
      </c>
      <c r="H5" s="41">
        <f>H4+0.01</f>
        <v>0.91</v>
      </c>
      <c r="I5" s="35">
        <f t="shared" ref="I5:I34" si="3">_xlfn.NORM.S.DIST(H5,TRUE)-0.5</f>
        <v>0.31858874510820279</v>
      </c>
      <c r="J5" s="41">
        <f>J4+0.01</f>
        <v>1.21</v>
      </c>
      <c r="K5" s="35">
        <f t="shared" ref="K5:K34" si="4">_xlfn.NORM.S.DIST(J5,TRUE)-0.5</f>
        <v>0.38686055355602278</v>
      </c>
      <c r="L5" s="41">
        <f>L4+0.01</f>
        <v>1.51</v>
      </c>
      <c r="M5" s="35">
        <f t="shared" ref="M5:M20" si="5">_xlfn.NORM.S.DIST(L5,TRUE)-0.5</f>
        <v>0.43447828791108356</v>
      </c>
      <c r="N5" s="41">
        <f>N4+0.01</f>
        <v>1.81</v>
      </c>
      <c r="O5" s="35">
        <f t="shared" ref="O5:O34" si="6">_xlfn.NORM.S.DIST(N5,TRUE)-0.5</f>
        <v>0.4648521064159612</v>
      </c>
      <c r="P5" s="41">
        <f>P4+0.01</f>
        <v>2.11</v>
      </c>
      <c r="Q5" s="35">
        <f t="shared" ref="Q5:Q34" si="7">_xlfn.NORM.S.DIST(P5,TRUE)-0.5</f>
        <v>0.48257082206234292</v>
      </c>
      <c r="R5" s="41">
        <f>R4+0.01</f>
        <v>2.4099999999999997</v>
      </c>
      <c r="S5" s="35">
        <f t="shared" ref="S5:S34" si="8">_xlfn.NORM.S.DIST(R5,TRUE)-0.5</f>
        <v>0.49202373973926627</v>
      </c>
      <c r="T5" s="41">
        <f>T4+0.01</f>
        <v>2.71</v>
      </c>
      <c r="U5" s="35">
        <f t="shared" ref="U5:U20" si="9">_xlfn.NORM.S.DIST(T5,TRUE)-0.5</f>
        <v>0.4966358395933308</v>
      </c>
      <c r="V5" s="41">
        <f>V4+0.01</f>
        <v>3.01</v>
      </c>
      <c r="W5" s="35">
        <f t="shared" ref="W5:W34" si="10">_xlfn.NORM.S.DIST(V5,TRUE)-0.5</f>
        <v>0.49869376155123057</v>
      </c>
      <c r="X5" s="41">
        <f>X4+0.01</f>
        <v>3.3099999999999996</v>
      </c>
      <c r="Y5" s="35">
        <f t="shared" ref="Y5:Y34" si="11">_xlfn.NORM.S.DIST(X5,TRUE)-0.5</f>
        <v>0.49953352014389241</v>
      </c>
      <c r="Z5" s="41">
        <f>Z4+0.01</f>
        <v>3.61</v>
      </c>
      <c r="AA5" s="35">
        <f t="shared" ref="AA5:AA34" si="12">_xlfn.NORM.S.DIST(Z5,TRUE)-0.5</f>
        <v>0.49984690149742628</v>
      </c>
      <c r="AB5" s="40">
        <f>AB4+0.01</f>
        <v>3.9099999999999997</v>
      </c>
      <c r="AC5" s="35">
        <f t="shared" ref="AC5" si="13">_xlfn.NORM.S.DIST(AB5,TRUE)-0.5</f>
        <v>0.49995385193944375</v>
      </c>
      <c r="AD5" s="41">
        <f>AD4+0.01</f>
        <v>4.21</v>
      </c>
      <c r="AE5" s="35">
        <f t="shared" ref="AE5:AE34" si="14">_xlfn.NORM.S.DIST(AD5,TRUE)-0.5</f>
        <v>0.49998723146558621</v>
      </c>
      <c r="AF5" s="40">
        <f>AF4+0.01</f>
        <v>4.51</v>
      </c>
      <c r="AG5" s="35">
        <f t="shared" ref="AG5" si="15">_xlfn.NORM.S.DIST(AF5,TRUE)-0.5</f>
        <v>0.49999675861871262</v>
      </c>
    </row>
    <row r="6" spans="1:33" x14ac:dyDescent="0.25">
      <c r="B6" s="42">
        <f t="shared" ref="B6:B29" si="16">B5+0.01</f>
        <v>0.02</v>
      </c>
      <c r="C6" s="36">
        <f t="shared" si="0"/>
        <v>7.9783137169020524E-3</v>
      </c>
      <c r="D6" s="43">
        <f t="shared" ref="D6:D34" si="17">D5+0.01</f>
        <v>0.32</v>
      </c>
      <c r="E6" s="35">
        <f t="shared" ref="E6" si="18">_xlfn.NORM.S.DIST(D6,TRUE)-0.5</f>
        <v>0.12551583472332006</v>
      </c>
      <c r="F6" s="43">
        <f t="shared" ref="F6:F34" si="19">F5+0.01</f>
        <v>0.62</v>
      </c>
      <c r="G6" s="35">
        <f t="shared" si="2"/>
        <v>0.232371106531017</v>
      </c>
      <c r="H6" s="43">
        <f t="shared" ref="H6:H34" si="20">H5+0.01</f>
        <v>0.92</v>
      </c>
      <c r="I6" s="35">
        <f t="shared" si="3"/>
        <v>0.32121362038562828</v>
      </c>
      <c r="J6" s="43">
        <f t="shared" ref="J6:J34" si="21">J5+0.01</f>
        <v>1.22</v>
      </c>
      <c r="K6" s="35">
        <f t="shared" si="4"/>
        <v>0.38876756255216538</v>
      </c>
      <c r="L6" s="43">
        <f t="shared" ref="L6:L34" si="22">L5+0.01</f>
        <v>1.52</v>
      </c>
      <c r="M6" s="35">
        <f t="shared" si="5"/>
        <v>0.43574451218106425</v>
      </c>
      <c r="N6" s="43">
        <f t="shared" ref="N6:N34" si="23">N5+0.01</f>
        <v>1.82</v>
      </c>
      <c r="O6" s="35">
        <f t="shared" si="6"/>
        <v>0.46562049755411006</v>
      </c>
      <c r="P6" s="43">
        <f t="shared" ref="P6:P34" si="24">P5+0.01</f>
        <v>2.1199999999999997</v>
      </c>
      <c r="Q6" s="35">
        <f t="shared" si="7"/>
        <v>0.48299697735236724</v>
      </c>
      <c r="R6" s="43">
        <f t="shared" ref="R6:R34" si="25">R5+0.01</f>
        <v>2.4199999999999995</v>
      </c>
      <c r="S6" s="35">
        <f t="shared" si="8"/>
        <v>0.49223974644944635</v>
      </c>
      <c r="T6" s="43">
        <f t="shared" ref="T6:T34" si="26">T5+0.01</f>
        <v>2.7199999999999998</v>
      </c>
      <c r="U6" s="35">
        <f t="shared" si="9"/>
        <v>0.49673590418410873</v>
      </c>
      <c r="V6" s="43">
        <f t="shared" ref="V6:V34" si="27">V5+0.01</f>
        <v>3.0199999999999996</v>
      </c>
      <c r="W6" s="35">
        <f t="shared" si="10"/>
        <v>0.49873612657232769</v>
      </c>
      <c r="X6" s="43">
        <f t="shared" ref="X6:X34" si="28">X5+0.01</f>
        <v>3.3199999999999994</v>
      </c>
      <c r="Y6" s="35">
        <f t="shared" si="11"/>
        <v>0.49954991275940785</v>
      </c>
      <c r="Z6" s="43">
        <f t="shared" ref="Z6:Z34" si="29">Z5+0.01</f>
        <v>3.6199999999999997</v>
      </c>
      <c r="AA6" s="35">
        <f t="shared" si="12"/>
        <v>0.49985269849209257</v>
      </c>
      <c r="AB6" s="42">
        <f t="shared" ref="AB6:AB14" si="30">AB5+0.01</f>
        <v>3.9199999999999995</v>
      </c>
      <c r="AC6" s="35">
        <f t="shared" ref="AC6" si="31">_xlfn.NORM.S.DIST(AB6,TRUE)-0.5</f>
        <v>0.4999557255156879</v>
      </c>
      <c r="AD6" s="43">
        <f t="shared" ref="AD6:AD34" si="32">AD5+0.01</f>
        <v>4.22</v>
      </c>
      <c r="AE6" s="35">
        <f t="shared" si="14"/>
        <v>0.49998778488407469</v>
      </c>
      <c r="AF6" s="42">
        <f t="shared" ref="AF6:AF34" si="33">AF5+0.01</f>
        <v>4.5199999999999996</v>
      </c>
      <c r="AG6" s="35">
        <f t="shared" ref="AG6" si="34">_xlfn.NORM.S.DIST(AF6,TRUE)-0.5</f>
        <v>0.499996908018431</v>
      </c>
    </row>
    <row r="7" spans="1:33" x14ac:dyDescent="0.25">
      <c r="B7" s="42">
        <f t="shared" si="16"/>
        <v>0.03</v>
      </c>
      <c r="C7" s="36">
        <f t="shared" si="0"/>
        <v>1.1966473414112722E-2</v>
      </c>
      <c r="D7" s="43">
        <f t="shared" si="17"/>
        <v>0.33</v>
      </c>
      <c r="E7" s="35">
        <f t="shared" ref="E7" si="35">_xlfn.NORM.S.DIST(D7,TRUE)-0.5</f>
        <v>0.12930001894065357</v>
      </c>
      <c r="F7" s="43">
        <f t="shared" si="19"/>
        <v>0.63</v>
      </c>
      <c r="G7" s="35">
        <f t="shared" si="2"/>
        <v>0.23565270788432247</v>
      </c>
      <c r="H7" s="43">
        <f t="shared" si="20"/>
        <v>0.93</v>
      </c>
      <c r="I7" s="35">
        <f t="shared" si="3"/>
        <v>0.32381445775474216</v>
      </c>
      <c r="J7" s="43">
        <f t="shared" si="21"/>
        <v>1.23</v>
      </c>
      <c r="K7" s="35">
        <f t="shared" si="4"/>
        <v>0.39065144757430814</v>
      </c>
      <c r="L7" s="43">
        <f t="shared" si="22"/>
        <v>1.53</v>
      </c>
      <c r="M7" s="35">
        <f t="shared" si="5"/>
        <v>0.43699163553602161</v>
      </c>
      <c r="N7" s="43">
        <f t="shared" si="23"/>
        <v>1.83</v>
      </c>
      <c r="O7" s="35">
        <f t="shared" si="6"/>
        <v>0.46637503058037166</v>
      </c>
      <c r="P7" s="43">
        <f t="shared" si="24"/>
        <v>2.1299999999999994</v>
      </c>
      <c r="Q7" s="35">
        <f t="shared" si="7"/>
        <v>0.48341419331639501</v>
      </c>
      <c r="R7" s="43">
        <f t="shared" si="25"/>
        <v>2.4299999999999993</v>
      </c>
      <c r="S7" s="35">
        <f t="shared" si="8"/>
        <v>0.49245058858369073</v>
      </c>
      <c r="T7" s="43">
        <f t="shared" si="26"/>
        <v>2.7299999999999995</v>
      </c>
      <c r="U7" s="35">
        <f t="shared" si="9"/>
        <v>0.49683328372264224</v>
      </c>
      <c r="V7" s="43">
        <f t="shared" si="27"/>
        <v>3.0299999999999994</v>
      </c>
      <c r="W7" s="35">
        <f t="shared" si="10"/>
        <v>0.49877723130640772</v>
      </c>
      <c r="X7" s="43">
        <f t="shared" si="28"/>
        <v>3.3299999999999992</v>
      </c>
      <c r="Y7" s="35">
        <f t="shared" si="11"/>
        <v>0.49956577007961833</v>
      </c>
      <c r="Z7" s="43">
        <f t="shared" si="29"/>
        <v>3.6299999999999994</v>
      </c>
      <c r="AA7" s="35">
        <f t="shared" si="12"/>
        <v>0.49985828939012422</v>
      </c>
      <c r="AB7" s="42">
        <f t="shared" si="30"/>
        <v>3.9299999999999993</v>
      </c>
      <c r="AC7" s="35">
        <f t="shared" ref="AC7" si="36">_xlfn.NORM.S.DIST(AB7,TRUE)-0.5</f>
        <v>0.49995752706921126</v>
      </c>
      <c r="AD7" s="43">
        <f t="shared" si="32"/>
        <v>4.2299999999999995</v>
      </c>
      <c r="AE7" s="35">
        <f t="shared" si="14"/>
        <v>0.49998831543440525</v>
      </c>
      <c r="AF7" s="42">
        <f t="shared" si="33"/>
        <v>4.5299999999999994</v>
      </c>
      <c r="AG7" s="35">
        <f t="shared" ref="AG7" si="37">_xlfn.NORM.S.DIST(AF7,TRUE)-0.5</f>
        <v>0.49999705081567714</v>
      </c>
    </row>
    <row r="8" spans="1:33" x14ac:dyDescent="0.25">
      <c r="A8" s="50">
        <v>0.95</v>
      </c>
      <c r="B8" s="42">
        <f t="shared" si="16"/>
        <v>0.04</v>
      </c>
      <c r="C8" s="36">
        <f t="shared" si="0"/>
        <v>1.5953436852830682E-2</v>
      </c>
      <c r="D8" s="43">
        <f t="shared" si="17"/>
        <v>0.34</v>
      </c>
      <c r="E8" s="35">
        <f t="shared" ref="E8" si="38">_xlfn.NORM.S.DIST(D8,TRUE)-0.5</f>
        <v>0.13307173603602807</v>
      </c>
      <c r="F8" s="43">
        <f t="shared" si="19"/>
        <v>0.64</v>
      </c>
      <c r="G8" s="35">
        <f t="shared" si="2"/>
        <v>0.23891370030713843</v>
      </c>
      <c r="H8" s="43">
        <f t="shared" si="20"/>
        <v>0.94000000000000006</v>
      </c>
      <c r="I8" s="35">
        <f t="shared" si="3"/>
        <v>0.32639121966137552</v>
      </c>
      <c r="J8" s="43">
        <f t="shared" si="21"/>
        <v>1.24</v>
      </c>
      <c r="K8" s="35">
        <f t="shared" si="4"/>
        <v>0.39251230292541306</v>
      </c>
      <c r="L8" s="43">
        <f t="shared" si="22"/>
        <v>1.54</v>
      </c>
      <c r="M8" s="35">
        <f t="shared" si="5"/>
        <v>0.43821982328818809</v>
      </c>
      <c r="N8" s="43">
        <f t="shared" si="23"/>
        <v>1.84</v>
      </c>
      <c r="O8" s="35">
        <f t="shared" si="6"/>
        <v>0.46711588134083615</v>
      </c>
      <c r="P8" s="43">
        <f t="shared" si="24"/>
        <v>2.1399999999999992</v>
      </c>
      <c r="Q8" s="35">
        <f t="shared" si="7"/>
        <v>0.48382261662783388</v>
      </c>
      <c r="R8" s="43">
        <f t="shared" si="25"/>
        <v>2.4399999999999991</v>
      </c>
      <c r="S8" s="35">
        <f t="shared" si="8"/>
        <v>0.4926563690446516</v>
      </c>
      <c r="T8" s="43">
        <f t="shared" si="26"/>
        <v>2.7399999999999993</v>
      </c>
      <c r="U8" s="35">
        <f t="shared" si="9"/>
        <v>0.49692804078134956</v>
      </c>
      <c r="V8" s="43">
        <f t="shared" si="27"/>
        <v>3.0399999999999991</v>
      </c>
      <c r="W8" s="35">
        <f t="shared" si="10"/>
        <v>0.4988171092568956</v>
      </c>
      <c r="X8" s="43">
        <f t="shared" si="28"/>
        <v>3.339999999999999</v>
      </c>
      <c r="Y8" s="35">
        <f t="shared" si="11"/>
        <v>0.49958110805054967</v>
      </c>
      <c r="Z8" s="43">
        <f t="shared" si="29"/>
        <v>3.6399999999999992</v>
      </c>
      <c r="AA8" s="35">
        <f t="shared" si="12"/>
        <v>0.49986368097955425</v>
      </c>
      <c r="AB8" s="42">
        <f t="shared" si="30"/>
        <v>3.9399999999999991</v>
      </c>
      <c r="AC8" s="35">
        <f t="shared" ref="AC8" si="39">_xlfn.NORM.S.DIST(AB8,TRUE)-0.5</f>
        <v>0.49995925919544149</v>
      </c>
      <c r="AD8" s="43">
        <f t="shared" si="32"/>
        <v>4.2399999999999993</v>
      </c>
      <c r="AE8" s="35">
        <f t="shared" si="14"/>
        <v>0.49998882401066791</v>
      </c>
      <c r="AF8" s="42">
        <f t="shared" si="33"/>
        <v>4.5399999999999991</v>
      </c>
      <c r="AG8" s="35">
        <f t="shared" ref="AG8" si="40">_xlfn.NORM.S.DIST(AF8,TRUE)-0.5</f>
        <v>0.49999718728858833</v>
      </c>
    </row>
    <row r="9" spans="1:33" x14ac:dyDescent="0.25">
      <c r="B9" s="42">
        <f t="shared" si="16"/>
        <v>0.05</v>
      </c>
      <c r="C9" s="36">
        <f t="shared" si="0"/>
        <v>1.9938805838372486E-2</v>
      </c>
      <c r="D9" s="43">
        <f t="shared" si="17"/>
        <v>0.35000000000000003</v>
      </c>
      <c r="E9" s="35">
        <f t="shared" ref="E9" si="41">_xlfn.NORM.S.DIST(D9,TRUE)-0.5</f>
        <v>0.1368306511756191</v>
      </c>
      <c r="F9" s="43">
        <f t="shared" si="19"/>
        <v>0.65</v>
      </c>
      <c r="G9" s="35">
        <f t="shared" si="2"/>
        <v>0.24215388919413527</v>
      </c>
      <c r="H9" s="43">
        <f t="shared" si="20"/>
        <v>0.95000000000000007</v>
      </c>
      <c r="I9" s="35">
        <f t="shared" si="3"/>
        <v>0.32894387369151823</v>
      </c>
      <c r="J9" s="43">
        <f t="shared" si="21"/>
        <v>1.25</v>
      </c>
      <c r="K9" s="35">
        <f t="shared" si="4"/>
        <v>0.39435022633314476</v>
      </c>
      <c r="L9" s="43">
        <f t="shared" si="22"/>
        <v>1.55</v>
      </c>
      <c r="M9" s="35">
        <f t="shared" si="5"/>
        <v>0.43942924199794098</v>
      </c>
      <c r="N9" s="43">
        <f t="shared" si="23"/>
        <v>1.85</v>
      </c>
      <c r="O9" s="35">
        <f t="shared" si="6"/>
        <v>0.46784322520438626</v>
      </c>
      <c r="P9" s="43">
        <f t="shared" si="24"/>
        <v>2.149999999999999</v>
      </c>
      <c r="Q9" s="35">
        <f t="shared" si="7"/>
        <v>0.48422239260890942</v>
      </c>
      <c r="R9" s="43">
        <f t="shared" si="25"/>
        <v>2.4499999999999988</v>
      </c>
      <c r="S9" s="35">
        <f t="shared" si="8"/>
        <v>0.49285718926472855</v>
      </c>
      <c r="T9" s="43">
        <f t="shared" si="26"/>
        <v>2.7499999999999991</v>
      </c>
      <c r="U9" s="35">
        <f t="shared" si="9"/>
        <v>0.49702023676494544</v>
      </c>
      <c r="V9" s="43">
        <f t="shared" si="27"/>
        <v>3.0499999999999989</v>
      </c>
      <c r="W9" s="35">
        <f t="shared" si="10"/>
        <v>0.49885579316897732</v>
      </c>
      <c r="X9" s="43">
        <f t="shared" si="28"/>
        <v>3.3499999999999988</v>
      </c>
      <c r="Y9" s="35">
        <f t="shared" si="11"/>
        <v>0.49959594219813597</v>
      </c>
      <c r="Z9" s="43">
        <f t="shared" si="29"/>
        <v>3.649999999999999</v>
      </c>
      <c r="AA9" s="35">
        <f t="shared" si="12"/>
        <v>0.49986887984557948</v>
      </c>
      <c r="AB9" s="42">
        <f t="shared" si="30"/>
        <v>3.9499999999999988</v>
      </c>
      <c r="AC9" s="35">
        <f t="shared" ref="AC9" si="42">_xlfn.NORM.S.DIST(AB9,TRUE)-0.5</f>
        <v>0.49996092440340223</v>
      </c>
      <c r="AD9" s="43">
        <f t="shared" si="32"/>
        <v>4.2499999999999991</v>
      </c>
      <c r="AE9" s="35">
        <f t="shared" si="14"/>
        <v>0.4999893114742251</v>
      </c>
      <c r="AF9" s="42">
        <f t="shared" si="33"/>
        <v>4.5499999999999989</v>
      </c>
      <c r="AG9" s="35">
        <f t="shared" ref="AG9" si="43">_xlfn.NORM.S.DIST(AF9,TRUE)-0.5</f>
        <v>0.4999973177042204</v>
      </c>
    </row>
    <row r="10" spans="1:33" x14ac:dyDescent="0.25">
      <c r="A10" s="39">
        <f>A8/2</f>
        <v>0.47499999999999998</v>
      </c>
      <c r="B10" s="42">
        <f t="shared" si="16"/>
        <v>6.0000000000000005E-2</v>
      </c>
      <c r="C10" s="36">
        <f t="shared" si="0"/>
        <v>2.3922182654106838E-2</v>
      </c>
      <c r="D10" s="43">
        <f t="shared" si="17"/>
        <v>0.36000000000000004</v>
      </c>
      <c r="E10" s="35">
        <f t="shared" ref="E10" si="44">_xlfn.NORM.S.DIST(D10,TRUE)-0.5</f>
        <v>0.14057643321799129</v>
      </c>
      <c r="F10" s="43">
        <f t="shared" si="19"/>
        <v>0.66</v>
      </c>
      <c r="G10" s="35">
        <f t="shared" si="2"/>
        <v>0.24537308532866398</v>
      </c>
      <c r="H10" s="43">
        <f t="shared" si="20"/>
        <v>0.96000000000000008</v>
      </c>
      <c r="I10" s="35">
        <f t="shared" si="3"/>
        <v>0.3314723925331623</v>
      </c>
      <c r="J10" s="43">
        <f t="shared" si="21"/>
        <v>1.26</v>
      </c>
      <c r="K10" s="35">
        <f t="shared" si="4"/>
        <v>0.39616531887869966</v>
      </c>
      <c r="L10" s="43">
        <f t="shared" si="22"/>
        <v>1.56</v>
      </c>
      <c r="M10" s="35">
        <f t="shared" si="5"/>
        <v>0.44062005940520699</v>
      </c>
      <c r="N10" s="43">
        <f t="shared" si="23"/>
        <v>1.86</v>
      </c>
      <c r="O10" s="35">
        <f t="shared" si="6"/>
        <v>0.46855723701924734</v>
      </c>
      <c r="P10" s="43">
        <f t="shared" si="24"/>
        <v>2.1599999999999988</v>
      </c>
      <c r="Q10" s="35">
        <f t="shared" si="7"/>
        <v>0.48461366521607452</v>
      </c>
      <c r="R10" s="43">
        <f t="shared" si="25"/>
        <v>2.4599999999999986</v>
      </c>
      <c r="S10" s="35">
        <f t="shared" si="8"/>
        <v>0.49305314921137566</v>
      </c>
      <c r="T10" s="43">
        <f t="shared" si="26"/>
        <v>2.7599999999999989</v>
      </c>
      <c r="U10" s="35">
        <f t="shared" si="9"/>
        <v>0.49710993192377384</v>
      </c>
      <c r="V10" s="43">
        <f t="shared" si="27"/>
        <v>3.0599999999999987</v>
      </c>
      <c r="W10" s="35">
        <f t="shared" si="10"/>
        <v>0.49889331504259071</v>
      </c>
      <c r="X10" s="43">
        <f t="shared" si="28"/>
        <v>3.3599999999999985</v>
      </c>
      <c r="Y10" s="35">
        <f t="shared" si="11"/>
        <v>0.49961028763741799</v>
      </c>
      <c r="Z10" s="43">
        <f t="shared" si="29"/>
        <v>3.6599999999999988</v>
      </c>
      <c r="AA10" s="35">
        <f t="shared" si="12"/>
        <v>0.49987389237586155</v>
      </c>
      <c r="AB10" s="42">
        <f t="shared" si="30"/>
        <v>3.9599999999999986</v>
      </c>
      <c r="AC10" s="35">
        <f t="shared" ref="AC10" si="45">_xlfn.NORM.S.DIST(AB10,TRUE)-0.5</f>
        <v>0.49996252511830896</v>
      </c>
      <c r="AD10" s="43">
        <f t="shared" si="32"/>
        <v>4.2599999999999989</v>
      </c>
      <c r="AE10" s="35">
        <f t="shared" si="14"/>
        <v>0.49998977865481598</v>
      </c>
      <c r="AF10" s="42">
        <f t="shared" si="33"/>
        <v>4.5599999999999987</v>
      </c>
      <c r="AG10" s="35">
        <f t="shared" ref="AG10" si="46">_xlfn.NORM.S.DIST(AF10,TRUE)-0.5</f>
        <v>0.49999744231896059</v>
      </c>
    </row>
    <row r="11" spans="1:33" x14ac:dyDescent="0.25">
      <c r="B11" s="42">
        <f t="shared" si="16"/>
        <v>7.0000000000000007E-2</v>
      </c>
      <c r="C11" s="36">
        <f t="shared" si="0"/>
        <v>2.7903170180521131E-2</v>
      </c>
      <c r="D11" s="43">
        <f t="shared" si="17"/>
        <v>0.37000000000000005</v>
      </c>
      <c r="E11" s="35">
        <f t="shared" ref="E11" si="47">_xlfn.NORM.S.DIST(D11,TRUE)-0.5</f>
        <v>0.14430875480054683</v>
      </c>
      <c r="F11" s="43">
        <f t="shared" si="19"/>
        <v>0.67</v>
      </c>
      <c r="G11" s="35">
        <f t="shared" si="2"/>
        <v>0.24857110490468992</v>
      </c>
      <c r="H11" s="43">
        <f t="shared" si="20"/>
        <v>0.97000000000000008</v>
      </c>
      <c r="I11" s="35">
        <f t="shared" si="3"/>
        <v>0.33397675393647042</v>
      </c>
      <c r="J11" s="43">
        <f t="shared" si="21"/>
        <v>1.27</v>
      </c>
      <c r="K11" s="35">
        <f t="shared" si="4"/>
        <v>0.39795768492518091</v>
      </c>
      <c r="L11" s="43">
        <f t="shared" si="22"/>
        <v>1.57</v>
      </c>
      <c r="M11" s="35">
        <f t="shared" si="5"/>
        <v>0.44179244436144693</v>
      </c>
      <c r="N11" s="43">
        <f t="shared" si="23"/>
        <v>1.87</v>
      </c>
      <c r="O11" s="35">
        <f t="shared" si="6"/>
        <v>0.46925809107053407</v>
      </c>
      <c r="P11" s="43">
        <f t="shared" si="24"/>
        <v>2.1699999999999986</v>
      </c>
      <c r="Q11" s="35">
        <f t="shared" si="7"/>
        <v>0.48499657702626775</v>
      </c>
      <c r="R11" s="43">
        <f t="shared" si="25"/>
        <v>2.4699999999999984</v>
      </c>
      <c r="S11" s="35">
        <f t="shared" si="8"/>
        <v>0.49324434739285927</v>
      </c>
      <c r="T11" s="43">
        <f t="shared" si="26"/>
        <v>2.7699999999999987</v>
      </c>
      <c r="U11" s="35">
        <f t="shared" si="9"/>
        <v>0.49719718536723501</v>
      </c>
      <c r="V11" s="43">
        <f t="shared" si="27"/>
        <v>3.0699999999999985</v>
      </c>
      <c r="W11" s="35">
        <f t="shared" si="10"/>
        <v>0.49892970614532106</v>
      </c>
      <c r="X11" s="43">
        <f t="shared" si="28"/>
        <v>3.3699999999999983</v>
      </c>
      <c r="Y11" s="35">
        <f t="shared" si="11"/>
        <v>0.49962415908159996</v>
      </c>
      <c r="Z11" s="43">
        <f t="shared" si="29"/>
        <v>3.6699999999999986</v>
      </c>
      <c r="AA11" s="35">
        <f t="shared" si="12"/>
        <v>0.4998787247657146</v>
      </c>
      <c r="AB11" s="42">
        <f t="shared" si="30"/>
        <v>3.9699999999999984</v>
      </c>
      <c r="AC11" s="35">
        <f t="shared" ref="AC11" si="48">_xlfn.NORM.S.DIST(AB11,TRUE)-0.5</f>
        <v>0.49996406368409718</v>
      </c>
      <c r="AD11" s="43">
        <f t="shared" si="32"/>
        <v>4.2699999999999987</v>
      </c>
      <c r="AE11" s="35">
        <f t="shared" si="14"/>
        <v>0.49999022635162704</v>
      </c>
      <c r="AF11" s="42">
        <f t="shared" si="33"/>
        <v>4.5699999999999985</v>
      </c>
      <c r="AG11" s="35">
        <f t="shared" ref="AG11" si="49">_xlfn.NORM.S.DIST(AF11,TRUE)-0.5</f>
        <v>0.49999756137892626</v>
      </c>
    </row>
    <row r="12" spans="1:33" x14ac:dyDescent="0.25">
      <c r="B12" s="42">
        <f t="shared" si="16"/>
        <v>0.08</v>
      </c>
      <c r="C12" s="36">
        <f t="shared" si="0"/>
        <v>3.1881372013987441E-2</v>
      </c>
      <c r="D12" s="43">
        <f t="shared" si="17"/>
        <v>0.38000000000000006</v>
      </c>
      <c r="E12" s="35">
        <f t="shared" ref="E12" si="50">_xlfn.NORM.S.DIST(D12,TRUE)-0.5</f>
        <v>0.14802729242416279</v>
      </c>
      <c r="F12" s="43">
        <f t="shared" si="19"/>
        <v>0.68</v>
      </c>
      <c r="G12" s="35">
        <f t="shared" si="2"/>
        <v>0.25174776954642952</v>
      </c>
      <c r="H12" s="43">
        <f t="shared" si="20"/>
        <v>0.98000000000000009</v>
      </c>
      <c r="I12" s="35">
        <f t="shared" si="3"/>
        <v>0.33645694067230769</v>
      </c>
      <c r="J12" s="43">
        <f t="shared" si="21"/>
        <v>1.28</v>
      </c>
      <c r="K12" s="35">
        <f t="shared" si="4"/>
        <v>0.39972743204555794</v>
      </c>
      <c r="L12" s="43">
        <f t="shared" si="22"/>
        <v>1.58</v>
      </c>
      <c r="M12" s="35">
        <f t="shared" si="5"/>
        <v>0.44294656676224586</v>
      </c>
      <c r="N12" s="43">
        <f t="shared" si="23"/>
        <v>1.8800000000000001</v>
      </c>
      <c r="O12" s="35">
        <f t="shared" si="6"/>
        <v>0.46994596103880026</v>
      </c>
      <c r="P12" s="43">
        <f t="shared" si="24"/>
        <v>2.1799999999999984</v>
      </c>
      <c r="Q12" s="35">
        <f t="shared" si="7"/>
        <v>0.48537126922401064</v>
      </c>
      <c r="R12" s="43">
        <f t="shared" si="25"/>
        <v>2.4799999999999982</v>
      </c>
      <c r="S12" s="35">
        <f t="shared" si="8"/>
        <v>0.49343088086445319</v>
      </c>
      <c r="T12" s="43">
        <f t="shared" si="26"/>
        <v>2.7799999999999985</v>
      </c>
      <c r="U12" s="35">
        <f t="shared" si="9"/>
        <v>0.49728205507729872</v>
      </c>
      <c r="V12" s="43">
        <f t="shared" si="27"/>
        <v>3.0799999999999983</v>
      </c>
      <c r="W12" s="35">
        <f t="shared" si="10"/>
        <v>0.49896499702519714</v>
      </c>
      <c r="X12" s="43">
        <f t="shared" si="28"/>
        <v>3.3799999999999981</v>
      </c>
      <c r="Y12" s="35">
        <f t="shared" si="11"/>
        <v>0.49963757085096694</v>
      </c>
      <c r="Z12" s="43">
        <f t="shared" si="29"/>
        <v>3.6799999999999984</v>
      </c>
      <c r="AA12" s="35">
        <f t="shared" si="12"/>
        <v>0.49988338302318458</v>
      </c>
      <c r="AB12" s="42">
        <f t="shared" si="30"/>
        <v>3.9799999999999982</v>
      </c>
      <c r="AC12" s="35">
        <f t="shared" ref="AC12" si="51">_xlfn.NORM.S.DIST(AB12,TRUE)-0.5</f>
        <v>0.49996554236588497</v>
      </c>
      <c r="AD12" s="43">
        <f t="shared" si="32"/>
        <v>4.2799999999999985</v>
      </c>
      <c r="AE12" s="35">
        <f t="shared" si="14"/>
        <v>0.49999065533432985</v>
      </c>
      <c r="AF12" s="42">
        <f t="shared" si="33"/>
        <v>4.5799999999999983</v>
      </c>
      <c r="AG12" s="35">
        <f t="shared" ref="AG12" si="52">_xlfn.NORM.S.DIST(AF12,TRUE)-0.5</f>
        <v>0.49999767512035009</v>
      </c>
    </row>
    <row r="13" spans="1:33" x14ac:dyDescent="0.25">
      <c r="B13" s="42">
        <f t="shared" si="16"/>
        <v>0.09</v>
      </c>
      <c r="C13" s="36">
        <f t="shared" si="0"/>
        <v>3.5856392585172037E-2</v>
      </c>
      <c r="D13" s="43">
        <f t="shared" si="17"/>
        <v>0.39000000000000007</v>
      </c>
      <c r="E13" s="35">
        <f t="shared" ref="E13" si="53">_xlfn.NORM.S.DIST(D13,TRUE)-0.5</f>
        <v>0.15173172653598244</v>
      </c>
      <c r="F13" s="43">
        <f t="shared" si="19"/>
        <v>0.69000000000000006</v>
      </c>
      <c r="G13" s="35">
        <f t="shared" si="2"/>
        <v>0.25490290632569057</v>
      </c>
      <c r="H13" s="43">
        <f t="shared" si="20"/>
        <v>0.9900000000000001</v>
      </c>
      <c r="I13" s="35">
        <f t="shared" si="3"/>
        <v>0.3389129404891692</v>
      </c>
      <c r="J13" s="43">
        <f t="shared" si="21"/>
        <v>1.29</v>
      </c>
      <c r="K13" s="35">
        <f t="shared" si="4"/>
        <v>0.40147467095025213</v>
      </c>
      <c r="L13" s="43">
        <f t="shared" si="22"/>
        <v>1.59</v>
      </c>
      <c r="M13" s="35">
        <f t="shared" si="5"/>
        <v>0.44408259748053058</v>
      </c>
      <c r="N13" s="43">
        <f t="shared" si="23"/>
        <v>1.8900000000000001</v>
      </c>
      <c r="O13" s="35">
        <f t="shared" si="6"/>
        <v>0.4706210199595906</v>
      </c>
      <c r="P13" s="43">
        <f t="shared" si="24"/>
        <v>2.1899999999999982</v>
      </c>
      <c r="Q13" s="35">
        <f t="shared" si="7"/>
        <v>0.48573788158933107</v>
      </c>
      <c r="R13" s="43">
        <f t="shared" si="25"/>
        <v>2.489999999999998</v>
      </c>
      <c r="S13" s="35">
        <f t="shared" si="8"/>
        <v>0.49361284523505677</v>
      </c>
      <c r="T13" s="43">
        <f t="shared" si="26"/>
        <v>2.7899999999999983</v>
      </c>
      <c r="U13" s="35">
        <f t="shared" si="9"/>
        <v>0.49736459792209509</v>
      </c>
      <c r="V13" s="43">
        <f t="shared" si="27"/>
        <v>3.0899999999999981</v>
      </c>
      <c r="W13" s="35">
        <f t="shared" si="10"/>
        <v>0.49899921752338594</v>
      </c>
      <c r="X13" s="43">
        <f t="shared" si="28"/>
        <v>3.3899999999999979</v>
      </c>
      <c r="Y13" s="35">
        <f t="shared" si="11"/>
        <v>0.49965053688166206</v>
      </c>
      <c r="Z13" s="43">
        <f t="shared" si="29"/>
        <v>3.6899999999999982</v>
      </c>
      <c r="AA13" s="35">
        <f t="shared" si="12"/>
        <v>0.49988787297401771</v>
      </c>
      <c r="AB13" s="42">
        <f t="shared" si="30"/>
        <v>3.989999999999998</v>
      </c>
      <c r="AC13" s="35">
        <f t="shared" ref="AC13" si="54">_xlfn.NORM.S.DIST(AB13,TRUE)-0.5</f>
        <v>0.49996696335237056</v>
      </c>
      <c r="AD13" s="43">
        <f t="shared" si="32"/>
        <v>4.2899999999999983</v>
      </c>
      <c r="AE13" s="35">
        <f t="shared" si="14"/>
        <v>0.49999106634408719</v>
      </c>
      <c r="AF13" s="42">
        <f t="shared" si="33"/>
        <v>4.5899999999999981</v>
      </c>
      <c r="AG13" s="35">
        <f t="shared" ref="AG13" si="55">_xlfn.NORM.S.DIST(AF13,TRUE)-0.5</f>
        <v>0.49999778376995185</v>
      </c>
    </row>
    <row r="14" spans="1:33" x14ac:dyDescent="0.25">
      <c r="B14" s="42">
        <f t="shared" si="16"/>
        <v>9.9999999999999992E-2</v>
      </c>
      <c r="C14" s="36">
        <f t="shared" si="0"/>
        <v>3.9827837277028988E-2</v>
      </c>
      <c r="D14" s="43">
        <f t="shared" si="17"/>
        <v>0.40000000000000008</v>
      </c>
      <c r="E14" s="35">
        <f t="shared" ref="E14" si="56">_xlfn.NORM.S.DIST(D14,TRUE)-0.5</f>
        <v>0.15542174161032429</v>
      </c>
      <c r="F14" s="43">
        <f t="shared" si="19"/>
        <v>0.70000000000000007</v>
      </c>
      <c r="G14" s="35">
        <f t="shared" si="2"/>
        <v>0.25803634777692697</v>
      </c>
      <c r="H14" s="43">
        <f t="shared" si="20"/>
        <v>1</v>
      </c>
      <c r="I14" s="35">
        <f t="shared" si="3"/>
        <v>0.34134474606854304</v>
      </c>
      <c r="J14" s="43">
        <f t="shared" si="21"/>
        <v>1.3</v>
      </c>
      <c r="K14" s="35">
        <f t="shared" si="4"/>
        <v>0.4031995154143897</v>
      </c>
      <c r="L14" s="43">
        <f t="shared" si="22"/>
        <v>1.6</v>
      </c>
      <c r="M14" s="35">
        <f t="shared" si="5"/>
        <v>0.44520070830044201</v>
      </c>
      <c r="N14" s="43">
        <f t="shared" si="23"/>
        <v>1.9000000000000001</v>
      </c>
      <c r="O14" s="35">
        <f t="shared" si="6"/>
        <v>0.47128344018399826</v>
      </c>
      <c r="P14" s="43">
        <f t="shared" si="24"/>
        <v>2.199999999999998</v>
      </c>
      <c r="Q14" s="35">
        <f t="shared" si="7"/>
        <v>0.4860965524865013</v>
      </c>
      <c r="R14" s="43">
        <f t="shared" si="25"/>
        <v>2.4999999999999978</v>
      </c>
      <c r="S14" s="35">
        <f t="shared" si="8"/>
        <v>0.49379033467422384</v>
      </c>
      <c r="T14" s="43">
        <f t="shared" si="26"/>
        <v>2.799999999999998</v>
      </c>
      <c r="U14" s="35">
        <f t="shared" si="9"/>
        <v>0.49744486966957202</v>
      </c>
      <c r="V14" s="43">
        <f t="shared" si="27"/>
        <v>3.0999999999999979</v>
      </c>
      <c r="W14" s="35">
        <f t="shared" si="10"/>
        <v>0.49903239678678168</v>
      </c>
      <c r="X14" s="43">
        <f t="shared" si="28"/>
        <v>3.3999999999999977</v>
      </c>
      <c r="Y14" s="35">
        <f t="shared" si="11"/>
        <v>0.49966307073432314</v>
      </c>
      <c r="Z14" s="43">
        <f t="shared" si="29"/>
        <v>3.699999999999998</v>
      </c>
      <c r="AA14" s="46">
        <f t="shared" si="12"/>
        <v>0.49989220026652259</v>
      </c>
      <c r="AB14" s="48">
        <f t="shared" si="30"/>
        <v>3.9999999999999978</v>
      </c>
      <c r="AC14" s="47">
        <f t="shared" ref="AC14" si="57">_xlfn.NORM.S.DIST(AB14,TRUE)-0.5</f>
        <v>0.49996832875816688</v>
      </c>
      <c r="AD14" s="43">
        <f t="shared" si="32"/>
        <v>4.299999999999998</v>
      </c>
      <c r="AE14" s="46">
        <f t="shared" si="14"/>
        <v>0.49999146009452899</v>
      </c>
      <c r="AF14" s="48">
        <f t="shared" si="33"/>
        <v>4.5999999999999979</v>
      </c>
      <c r="AG14" s="47">
        <f t="shared" ref="AG14:AG34" si="58">_xlfn.NORM.S.DIST(AF14,TRUE)-0.5</f>
        <v>0.4999978875452975</v>
      </c>
    </row>
    <row r="15" spans="1:33" x14ac:dyDescent="0.25">
      <c r="B15" s="42">
        <f t="shared" si="16"/>
        <v>0.10999999999999999</v>
      </c>
      <c r="C15" s="36">
        <f t="shared" si="0"/>
        <v>4.3795312542316722E-2</v>
      </c>
      <c r="D15" s="43">
        <f t="shared" si="17"/>
        <v>0.41000000000000009</v>
      </c>
      <c r="E15" s="35">
        <f t="shared" ref="E15" si="59">_xlfn.NORM.S.DIST(D15,TRUE)-0.5</f>
        <v>0.15909702622767741</v>
      </c>
      <c r="F15" s="43">
        <f t="shared" si="19"/>
        <v>0.71000000000000008</v>
      </c>
      <c r="G15" s="35">
        <f t="shared" si="2"/>
        <v>0.26114793191001329</v>
      </c>
      <c r="H15" s="43">
        <f t="shared" si="20"/>
        <v>1.01</v>
      </c>
      <c r="I15" s="35">
        <f t="shared" si="3"/>
        <v>0.34375235497874546</v>
      </c>
      <c r="J15" s="43">
        <f t="shared" si="21"/>
        <v>1.31</v>
      </c>
      <c r="K15" s="35">
        <f t="shared" si="4"/>
        <v>0.40490208220476098</v>
      </c>
      <c r="L15" s="43">
        <f t="shared" si="22"/>
        <v>1.61</v>
      </c>
      <c r="M15" s="35">
        <f t="shared" si="5"/>
        <v>0.44630107185188028</v>
      </c>
      <c r="N15" s="43">
        <f t="shared" si="23"/>
        <v>1.9100000000000001</v>
      </c>
      <c r="O15" s="35">
        <f t="shared" si="6"/>
        <v>0.47193339334022755</v>
      </c>
      <c r="P15" s="43">
        <f t="shared" si="24"/>
        <v>2.2099999999999977</v>
      </c>
      <c r="Q15" s="35">
        <f t="shared" si="7"/>
        <v>0.48644741885357989</v>
      </c>
      <c r="R15" s="43">
        <f t="shared" si="25"/>
        <v>2.5099999999999976</v>
      </c>
      <c r="S15" s="35">
        <f t="shared" si="8"/>
        <v>0.4939634419195873</v>
      </c>
      <c r="T15" s="43">
        <f t="shared" si="26"/>
        <v>2.8099999999999978</v>
      </c>
      <c r="U15" s="35">
        <f t="shared" si="9"/>
        <v>0.49752292500121409</v>
      </c>
      <c r="V15" s="43">
        <f t="shared" si="27"/>
        <v>3.1099999999999977</v>
      </c>
      <c r="W15" s="35">
        <f t="shared" si="10"/>
        <v>0.49906456328048587</v>
      </c>
      <c r="X15" s="43">
        <f t="shared" si="28"/>
        <v>3.4099999999999975</v>
      </c>
      <c r="Y15" s="35">
        <f t="shared" si="11"/>
        <v>0.49967518560258117</v>
      </c>
      <c r="Z15" s="43">
        <f t="shared" si="29"/>
        <v>3.7099999999999977</v>
      </c>
      <c r="AA15" s="46">
        <f t="shared" si="12"/>
        <v>0.49989637037632595</v>
      </c>
      <c r="AB15" s="48">
        <f t="shared" ref="AB15:AB34" si="60">AB14+0.01</f>
        <v>4.009999999999998</v>
      </c>
      <c r="AC15" s="47">
        <f t="shared" ref="AC15" si="61">_xlfn.NORM.S.DIST(AB15,TRUE)-0.5</f>
        <v>0.49996964062607341</v>
      </c>
      <c r="AD15" s="43">
        <f t="shared" si="32"/>
        <v>4.3099999999999978</v>
      </c>
      <c r="AE15" s="46">
        <f t="shared" si="14"/>
        <v>0.49999183727269725</v>
      </c>
      <c r="AF15" s="48">
        <f t="shared" si="33"/>
        <v>4.6099999999999977</v>
      </c>
      <c r="AG15" s="47">
        <f t="shared" si="58"/>
        <v>0.49999798665514517</v>
      </c>
    </row>
    <row r="16" spans="1:33" x14ac:dyDescent="0.25">
      <c r="B16" s="42">
        <f t="shared" si="16"/>
        <v>0.11999999999999998</v>
      </c>
      <c r="C16" s="36">
        <f t="shared" si="0"/>
        <v>4.7758426020583888E-2</v>
      </c>
      <c r="D16" s="43">
        <f t="shared" si="17"/>
        <v>0.4200000000000001</v>
      </c>
      <c r="E16" s="35">
        <f t="shared" ref="E16" si="62">_xlfn.NORM.S.DIST(D16,TRUE)-0.5</f>
        <v>0.16275727315175059</v>
      </c>
      <c r="F16" s="43">
        <f t="shared" si="19"/>
        <v>0.72000000000000008</v>
      </c>
      <c r="G16" s="35">
        <f t="shared" si="2"/>
        <v>0.26423750222074882</v>
      </c>
      <c r="H16" s="43">
        <f t="shared" si="20"/>
        <v>1.02</v>
      </c>
      <c r="I16" s="35">
        <f t="shared" si="3"/>
        <v>0.34613576962726511</v>
      </c>
      <c r="J16" s="43">
        <f t="shared" si="21"/>
        <v>1.32</v>
      </c>
      <c r="K16" s="35">
        <f t="shared" si="4"/>
        <v>0.40658249100652821</v>
      </c>
      <c r="L16" s="43">
        <f t="shared" si="22"/>
        <v>1.62</v>
      </c>
      <c r="M16" s="35">
        <f t="shared" si="5"/>
        <v>0.44738386154574794</v>
      </c>
      <c r="N16" s="43">
        <f t="shared" si="23"/>
        <v>1.9200000000000002</v>
      </c>
      <c r="O16" s="35">
        <f t="shared" si="6"/>
        <v>0.4725710502961632</v>
      </c>
      <c r="P16" s="43">
        <f t="shared" si="24"/>
        <v>2.2199999999999975</v>
      </c>
      <c r="Q16" s="35">
        <f t="shared" si="7"/>
        <v>0.48679061619274366</v>
      </c>
      <c r="R16" s="43">
        <f t="shared" si="25"/>
        <v>2.5199999999999974</v>
      </c>
      <c r="S16" s="35">
        <f t="shared" si="8"/>
        <v>0.49413225828466745</v>
      </c>
      <c r="T16" s="43">
        <f t="shared" si="26"/>
        <v>2.8199999999999976</v>
      </c>
      <c r="U16" s="35">
        <f t="shared" si="9"/>
        <v>0.4975988175258107</v>
      </c>
      <c r="V16" s="43">
        <f t="shared" si="27"/>
        <v>3.1199999999999974</v>
      </c>
      <c r="W16" s="35">
        <f t="shared" si="10"/>
        <v>0.4990957448001776</v>
      </c>
      <c r="X16" s="43">
        <f t="shared" si="28"/>
        <v>3.4199999999999973</v>
      </c>
      <c r="Y16" s="35">
        <f t="shared" si="11"/>
        <v>0.49968689432141877</v>
      </c>
      <c r="Z16" s="43">
        <f t="shared" si="29"/>
        <v>3.7199999999999975</v>
      </c>
      <c r="AA16" s="46">
        <f t="shared" si="12"/>
        <v>0.49990038861102404</v>
      </c>
      <c r="AB16" s="48">
        <f t="shared" si="60"/>
        <v>4.0199999999999978</v>
      </c>
      <c r="AC16" s="47">
        <f t="shared" ref="AC16" si="63">_xlfn.NORM.S.DIST(AB16,TRUE)-0.5</f>
        <v>0.49997090092928809</v>
      </c>
      <c r="AD16" s="43">
        <f t="shared" si="32"/>
        <v>4.3199999999999976</v>
      </c>
      <c r="AE16" s="46">
        <f t="shared" si="14"/>
        <v>0.49999219853996191</v>
      </c>
      <c r="AF16" s="48">
        <f t="shared" si="33"/>
        <v>4.6199999999999974</v>
      </c>
      <c r="AG16" s="47">
        <f t="shared" si="58"/>
        <v>0.49999808129978007</v>
      </c>
    </row>
    <row r="17" spans="2:33" x14ac:dyDescent="0.25">
      <c r="B17" s="42">
        <f t="shared" si="16"/>
        <v>0.12999999999999998</v>
      </c>
      <c r="C17" s="36">
        <f t="shared" si="0"/>
        <v>5.1716786654561142E-2</v>
      </c>
      <c r="D17" s="43">
        <f t="shared" si="17"/>
        <v>0.4300000000000001</v>
      </c>
      <c r="E17" s="35">
        <f t="shared" ref="E17" si="64">_xlfn.NORM.S.DIST(D17,TRUE)-0.5</f>
        <v>0.16640217940454238</v>
      </c>
      <c r="F17" s="43">
        <f t="shared" si="19"/>
        <v>0.73000000000000009</v>
      </c>
      <c r="G17" s="35">
        <f t="shared" si="2"/>
        <v>0.26730490769910265</v>
      </c>
      <c r="H17" s="43">
        <f t="shared" si="20"/>
        <v>1.03</v>
      </c>
      <c r="I17" s="35">
        <f t="shared" si="3"/>
        <v>0.34849499721165633</v>
      </c>
      <c r="J17" s="43">
        <f t="shared" si="21"/>
        <v>1.33</v>
      </c>
      <c r="K17" s="35">
        <f t="shared" si="4"/>
        <v>0.40824086434971918</v>
      </c>
      <c r="L17" s="43">
        <f t="shared" si="22"/>
        <v>1.6300000000000001</v>
      </c>
      <c r="M17" s="35">
        <f t="shared" si="5"/>
        <v>0.44844925150991066</v>
      </c>
      <c r="N17" s="43">
        <f t="shared" si="23"/>
        <v>1.9300000000000002</v>
      </c>
      <c r="O17" s="35">
        <f t="shared" si="6"/>
        <v>0.47319658112294505</v>
      </c>
      <c r="P17" s="43">
        <f t="shared" si="24"/>
        <v>2.2299999999999973</v>
      </c>
      <c r="Q17" s="35">
        <f t="shared" si="7"/>
        <v>0.4871262785613979</v>
      </c>
      <c r="R17" s="43">
        <f t="shared" si="25"/>
        <v>2.5299999999999971</v>
      </c>
      <c r="S17" s="35">
        <f t="shared" si="8"/>
        <v>0.49429687366704922</v>
      </c>
      <c r="T17" s="43">
        <f t="shared" si="26"/>
        <v>2.8299999999999974</v>
      </c>
      <c r="U17" s="35">
        <f t="shared" si="9"/>
        <v>0.49767259979326839</v>
      </c>
      <c r="V17" s="43">
        <f t="shared" si="27"/>
        <v>3.1299999999999972</v>
      </c>
      <c r="W17" s="35">
        <f t="shared" si="10"/>
        <v>0.49912596848436841</v>
      </c>
      <c r="X17" s="43">
        <f t="shared" si="28"/>
        <v>3.4299999999999971</v>
      </c>
      <c r="Y17" s="35">
        <f t="shared" si="11"/>
        <v>0.49969820937539133</v>
      </c>
      <c r="Z17" s="43">
        <f t="shared" si="29"/>
        <v>3.7299999999999973</v>
      </c>
      <c r="AA17" s="46">
        <f t="shared" si="12"/>
        <v>0.4999042601147311</v>
      </c>
      <c r="AB17" s="48">
        <f t="shared" si="60"/>
        <v>4.0299999999999976</v>
      </c>
      <c r="AC17" s="47">
        <f t="shared" ref="AC17" si="65">_xlfn.NORM.S.DIST(AB17,TRUE)-0.5</f>
        <v>0.49997211157355947</v>
      </c>
      <c r="AD17" s="43">
        <f t="shared" si="32"/>
        <v>4.3299999999999974</v>
      </c>
      <c r="AE17" s="46">
        <f t="shared" si="14"/>
        <v>0.49999254453290864</v>
      </c>
      <c r="AF17" s="48">
        <f t="shared" si="33"/>
        <v>4.6299999999999972</v>
      </c>
      <c r="AG17" s="47">
        <f t="shared" si="58"/>
        <v>0.49999817167133642</v>
      </c>
    </row>
    <row r="18" spans="2:33" x14ac:dyDescent="0.25">
      <c r="B18" s="42">
        <f t="shared" si="16"/>
        <v>0.13999999999999999</v>
      </c>
      <c r="C18" s="36">
        <f t="shared" si="0"/>
        <v>5.5670004805906448E-2</v>
      </c>
      <c r="D18" s="43">
        <f t="shared" si="17"/>
        <v>0.44000000000000011</v>
      </c>
      <c r="E18" s="35">
        <f t="shared" ref="E18" si="66">_xlfn.NORM.S.DIST(D18,TRUE)-0.5</f>
        <v>0.17003144633940637</v>
      </c>
      <c r="F18" s="43">
        <f t="shared" si="19"/>
        <v>0.7400000000000001</v>
      </c>
      <c r="G18" s="35">
        <f t="shared" si="2"/>
        <v>0.27035000283520949</v>
      </c>
      <c r="H18" s="43">
        <f t="shared" si="20"/>
        <v>1.04</v>
      </c>
      <c r="I18" s="35">
        <f t="shared" si="3"/>
        <v>0.35083004966901865</v>
      </c>
      <c r="J18" s="43">
        <f t="shared" si="21"/>
        <v>1.34</v>
      </c>
      <c r="K18" s="35">
        <f t="shared" si="4"/>
        <v>0.40987732753554751</v>
      </c>
      <c r="L18" s="43">
        <f t="shared" si="22"/>
        <v>1.6400000000000001</v>
      </c>
      <c r="M18" s="35">
        <f t="shared" si="5"/>
        <v>0.44949741652589625</v>
      </c>
      <c r="N18" s="43">
        <f t="shared" si="23"/>
        <v>1.9400000000000002</v>
      </c>
      <c r="O18" s="35">
        <f t="shared" si="6"/>
        <v>0.47381015505954727</v>
      </c>
      <c r="P18" s="43">
        <f t="shared" si="24"/>
        <v>2.2399999999999971</v>
      </c>
      <c r="Q18" s="35">
        <f t="shared" si="7"/>
        <v>0.4874545385640533</v>
      </c>
      <c r="R18" s="43">
        <f t="shared" si="25"/>
        <v>2.5399999999999969</v>
      </c>
      <c r="S18" s="35">
        <f t="shared" si="8"/>
        <v>0.49445737655691735</v>
      </c>
      <c r="T18" s="43">
        <f t="shared" si="26"/>
        <v>2.8399999999999972</v>
      </c>
      <c r="U18" s="35">
        <f t="shared" si="9"/>
        <v>0.49774432330845764</v>
      </c>
      <c r="V18" s="43">
        <f t="shared" si="27"/>
        <v>3.139999999999997</v>
      </c>
      <c r="W18" s="35">
        <f t="shared" si="10"/>
        <v>0.49915526082654138</v>
      </c>
      <c r="X18" s="43">
        <f t="shared" si="28"/>
        <v>3.4399999999999968</v>
      </c>
      <c r="Y18" s="35">
        <f t="shared" si="11"/>
        <v>0.4997091429067092</v>
      </c>
      <c r="Z18" s="43">
        <f t="shared" si="29"/>
        <v>3.7399999999999971</v>
      </c>
      <c r="AA18" s="46">
        <f t="shared" si="12"/>
        <v>0.49990798987252594</v>
      </c>
      <c r="AB18" s="48">
        <f t="shared" si="60"/>
        <v>4.0399999999999974</v>
      </c>
      <c r="AC18" s="47">
        <f t="shared" ref="AC18" si="67">_xlfn.NORM.S.DIST(AB18,TRUE)-0.5</f>
        <v>0.49997327439928052</v>
      </c>
      <c r="AD18" s="43">
        <f t="shared" si="32"/>
        <v>4.3399999999999972</v>
      </c>
      <c r="AE18" s="46">
        <f t="shared" si="14"/>
        <v>0.49999287586419849</v>
      </c>
      <c r="AF18" s="48">
        <f t="shared" si="33"/>
        <v>4.639999999999997</v>
      </c>
      <c r="AG18" s="47">
        <f t="shared" si="58"/>
        <v>0.49999825795410968</v>
      </c>
    </row>
    <row r="19" spans="2:33" x14ac:dyDescent="0.25">
      <c r="B19" s="42">
        <f t="shared" si="16"/>
        <v>0.15</v>
      </c>
      <c r="C19" s="36">
        <f t="shared" si="0"/>
        <v>5.9617692370242503E-2</v>
      </c>
      <c r="D19" s="43">
        <f t="shared" si="17"/>
        <v>0.45000000000000012</v>
      </c>
      <c r="E19" s="35">
        <f t="shared" ref="E19" si="68">_xlfn.NORM.S.DIST(D19,TRUE)-0.5</f>
        <v>0.17364477971208003</v>
      </c>
      <c r="F19" s="43">
        <f t="shared" si="19"/>
        <v>0.75000000000000011</v>
      </c>
      <c r="G19" s="35">
        <f t="shared" si="2"/>
        <v>0.27337264762313174</v>
      </c>
      <c r="H19" s="43">
        <f t="shared" si="20"/>
        <v>1.05</v>
      </c>
      <c r="I19" s="35">
        <f t="shared" si="3"/>
        <v>0.35314094362410409</v>
      </c>
      <c r="J19" s="43">
        <f t="shared" si="21"/>
        <v>1.35</v>
      </c>
      <c r="K19" s="35">
        <f t="shared" si="4"/>
        <v>0.41149200856259804</v>
      </c>
      <c r="L19" s="43">
        <f t="shared" si="22"/>
        <v>1.6500000000000001</v>
      </c>
      <c r="M19" s="35">
        <f t="shared" si="5"/>
        <v>0.4505285319663519</v>
      </c>
      <c r="N19" s="43">
        <f t="shared" si="23"/>
        <v>1.9500000000000002</v>
      </c>
      <c r="O19" s="35">
        <f t="shared" si="6"/>
        <v>0.47441194047836144</v>
      </c>
      <c r="P19" s="43">
        <f t="shared" si="24"/>
        <v>2.2499999999999969</v>
      </c>
      <c r="Q19" s="35">
        <f t="shared" si="7"/>
        <v>0.48777552734495522</v>
      </c>
      <c r="R19" s="43">
        <f t="shared" si="25"/>
        <v>2.5499999999999967</v>
      </c>
      <c r="S19" s="35">
        <f t="shared" si="8"/>
        <v>0.49461385404593328</v>
      </c>
      <c r="T19" s="43">
        <f t="shared" si="26"/>
        <v>2.849999999999997</v>
      </c>
      <c r="U19" s="35">
        <f t="shared" si="9"/>
        <v>0.49781403854508677</v>
      </c>
      <c r="V19" s="43">
        <f t="shared" si="27"/>
        <v>3.1499999999999968</v>
      </c>
      <c r="W19" s="35">
        <f t="shared" si="10"/>
        <v>0.49918364768717138</v>
      </c>
      <c r="X19" s="43">
        <f t="shared" si="28"/>
        <v>3.4499999999999966</v>
      </c>
      <c r="Y19" s="35">
        <f t="shared" si="11"/>
        <v>0.49971970672318378</v>
      </c>
      <c r="Z19" s="43">
        <f t="shared" si="29"/>
        <v>3.7499999999999969</v>
      </c>
      <c r="AA19" s="46">
        <f t="shared" si="12"/>
        <v>0.49991158271479919</v>
      </c>
      <c r="AB19" s="48">
        <f t="shared" si="60"/>
        <v>4.0499999999999972</v>
      </c>
      <c r="AC19" s="47">
        <f t="shared" ref="AC19" si="69">_xlfn.NORM.S.DIST(AB19,TRUE)-0.5</f>
        <v>0.49997439118352593</v>
      </c>
      <c r="AD19" s="43">
        <f t="shared" si="32"/>
        <v>4.349999999999997</v>
      </c>
      <c r="AE19" s="46">
        <f t="shared" si="14"/>
        <v>0.49999319312340063</v>
      </c>
      <c r="AF19" s="48">
        <f t="shared" si="33"/>
        <v>4.6499999999999968</v>
      </c>
      <c r="AG19" s="47">
        <f t="shared" si="58"/>
        <v>0.49999834032485568</v>
      </c>
    </row>
    <row r="20" spans="2:33" x14ac:dyDescent="0.25">
      <c r="B20" s="42">
        <f t="shared" si="16"/>
        <v>0.16</v>
      </c>
      <c r="C20" s="36">
        <f t="shared" si="0"/>
        <v>6.3559462891432883E-2</v>
      </c>
      <c r="D20" s="43">
        <f t="shared" si="17"/>
        <v>0.46000000000000013</v>
      </c>
      <c r="E20" s="35">
        <f t="shared" ref="E20" si="70">_xlfn.NORM.S.DIST(D20,TRUE)-0.5</f>
        <v>0.17724188974965238</v>
      </c>
      <c r="F20" s="43">
        <f t="shared" si="19"/>
        <v>0.76000000000000012</v>
      </c>
      <c r="G20" s="35">
        <f t="shared" si="2"/>
        <v>0.27637270756240062</v>
      </c>
      <c r="H20" s="43">
        <f t="shared" si="20"/>
        <v>1.06</v>
      </c>
      <c r="I20" s="35">
        <f t="shared" si="3"/>
        <v>0.35542770033609039</v>
      </c>
      <c r="J20" s="43">
        <f t="shared" si="21"/>
        <v>1.36</v>
      </c>
      <c r="K20" s="35">
        <f t="shared" si="4"/>
        <v>0.41308503805291497</v>
      </c>
      <c r="L20" s="43">
        <f t="shared" si="22"/>
        <v>1.6600000000000001</v>
      </c>
      <c r="M20" s="35">
        <f t="shared" si="5"/>
        <v>0.45154277373327723</v>
      </c>
      <c r="N20" s="38">
        <f t="shared" si="23"/>
        <v>1.9600000000000002</v>
      </c>
      <c r="O20" s="103">
        <f t="shared" si="6"/>
        <v>0.47500210485177963</v>
      </c>
      <c r="P20" s="43">
        <f t="shared" si="24"/>
        <v>2.2599999999999967</v>
      </c>
      <c r="Q20" s="35">
        <f t="shared" si="7"/>
        <v>0.48808937458145285</v>
      </c>
      <c r="R20" s="43">
        <f t="shared" si="25"/>
        <v>2.5599999999999965</v>
      </c>
      <c r="S20" s="35">
        <f t="shared" si="8"/>
        <v>0.49476639183644411</v>
      </c>
      <c r="T20" s="43">
        <f t="shared" si="26"/>
        <v>2.8599999999999968</v>
      </c>
      <c r="U20" s="35">
        <f t="shared" si="9"/>
        <v>0.49788179495959539</v>
      </c>
      <c r="V20" s="43">
        <f t="shared" si="27"/>
        <v>3.1599999999999966</v>
      </c>
      <c r="W20" s="35">
        <f t="shared" si="10"/>
        <v>0.49921115430562446</v>
      </c>
      <c r="X20" s="43">
        <f t="shared" si="28"/>
        <v>3.4599999999999964</v>
      </c>
      <c r="Y20" s="35">
        <f t="shared" si="11"/>
        <v>0.49972991230603647</v>
      </c>
      <c r="Z20" s="43">
        <f t="shared" si="29"/>
        <v>3.7599999999999967</v>
      </c>
      <c r="AA20" s="46">
        <f t="shared" si="12"/>
        <v>0.49991504332150205</v>
      </c>
      <c r="AB20" s="48">
        <f t="shared" si="60"/>
        <v>4.0599999999999969</v>
      </c>
      <c r="AC20" s="47">
        <f t="shared" ref="AC20" si="71">_xlfn.NORM.S.DIST(AB20,TRUE)-0.5</f>
        <v>0.4999754636420336</v>
      </c>
      <c r="AD20" s="43">
        <f t="shared" si="32"/>
        <v>4.3599999999999968</v>
      </c>
      <c r="AE20" s="46">
        <f t="shared" si="14"/>
        <v>0.49999349687779904</v>
      </c>
      <c r="AF20" s="48">
        <f t="shared" si="33"/>
        <v>4.6599999999999966</v>
      </c>
      <c r="AG20" s="47">
        <f t="shared" si="58"/>
        <v>0.49999841895308106</v>
      </c>
    </row>
    <row r="21" spans="2:33" x14ac:dyDescent="0.25">
      <c r="B21" s="42">
        <f t="shared" si="16"/>
        <v>0.17</v>
      </c>
      <c r="C21" s="36">
        <f t="shared" si="0"/>
        <v>6.7494931675038394E-2</v>
      </c>
      <c r="D21" s="43">
        <f t="shared" si="17"/>
        <v>0.47000000000000014</v>
      </c>
      <c r="E21" s="35">
        <f t="shared" ref="E21" si="72">_xlfn.NORM.S.DIST(D21,TRUE)-0.5</f>
        <v>0.18082249121744431</v>
      </c>
      <c r="F21" s="43">
        <f t="shared" si="19"/>
        <v>0.77000000000000013</v>
      </c>
      <c r="G21" s="35">
        <f t="shared" si="2"/>
        <v>0.27935005365735033</v>
      </c>
      <c r="H21" s="43">
        <f t="shared" si="20"/>
        <v>1.07</v>
      </c>
      <c r="I21" s="35">
        <f t="shared" si="3"/>
        <v>0.35769034564406077</v>
      </c>
      <c r="J21" s="43">
        <f t="shared" si="21"/>
        <v>1.37</v>
      </c>
      <c r="K21" s="35">
        <f t="shared" si="4"/>
        <v>0.41465654917803307</v>
      </c>
      <c r="L21" s="43">
        <f t="shared" si="22"/>
        <v>1.6700000000000002</v>
      </c>
      <c r="M21" s="35">
        <f t="shared" ref="M21:M34" si="73">_xlfn.NORM.S.DIST(L21,TRUE)-0.5</f>
        <v>0.45254031819705265</v>
      </c>
      <c r="N21" s="43">
        <f t="shared" si="23"/>
        <v>1.9700000000000002</v>
      </c>
      <c r="O21" s="35">
        <f t="shared" si="6"/>
        <v>0.47558081471977742</v>
      </c>
      <c r="P21" s="43">
        <f t="shared" si="24"/>
        <v>2.2699999999999965</v>
      </c>
      <c r="Q21" s="35">
        <f t="shared" si="7"/>
        <v>0.48839620847809639</v>
      </c>
      <c r="R21" s="43">
        <f t="shared" si="25"/>
        <v>2.5699999999999963</v>
      </c>
      <c r="S21" s="35">
        <f t="shared" si="8"/>
        <v>0.49491507425100889</v>
      </c>
      <c r="T21" s="43">
        <f t="shared" si="26"/>
        <v>2.8699999999999966</v>
      </c>
      <c r="U21" s="35">
        <f t="shared" ref="U21:U34" si="74">_xlfn.NORM.S.DIST(T21,TRUE)-0.5</f>
        <v>0.49794764100506028</v>
      </c>
      <c r="V21" s="43">
        <f t="shared" si="27"/>
        <v>3.1699999999999964</v>
      </c>
      <c r="W21" s="35">
        <f t="shared" si="10"/>
        <v>0.49923780531193274</v>
      </c>
      <c r="X21" s="43">
        <f t="shared" si="28"/>
        <v>3.4699999999999962</v>
      </c>
      <c r="Y21" s="35">
        <f t="shared" si="11"/>
        <v>0.49973977081757248</v>
      </c>
      <c r="Z21" s="43">
        <f t="shared" si="29"/>
        <v>3.7699999999999965</v>
      </c>
      <c r="AA21" s="46">
        <f t="shared" si="12"/>
        <v>0.49991837622629731</v>
      </c>
      <c r="AB21" s="48">
        <f t="shared" si="60"/>
        <v>4.0699999999999967</v>
      </c>
      <c r="AC21" s="47">
        <f t="shared" ref="AC21" si="75">_xlfn.NORM.S.DIST(AB21,TRUE)-0.5</f>
        <v>0.49997649343113137</v>
      </c>
      <c r="AD21" s="43">
        <f t="shared" si="32"/>
        <v>4.3699999999999966</v>
      </c>
      <c r="AE21" s="46">
        <f t="shared" si="14"/>
        <v>0.49999378767317315</v>
      </c>
      <c r="AF21" s="48">
        <f t="shared" si="33"/>
        <v>4.6699999999999964</v>
      </c>
      <c r="AG21" s="47">
        <f t="shared" si="58"/>
        <v>0.49999849400132246</v>
      </c>
    </row>
    <row r="22" spans="2:33" x14ac:dyDescent="0.25">
      <c r="B22" s="42">
        <f t="shared" si="16"/>
        <v>0.18000000000000002</v>
      </c>
      <c r="C22" s="36">
        <f t="shared" si="0"/>
        <v>7.1423715900900797E-2</v>
      </c>
      <c r="D22" s="43">
        <f t="shared" si="17"/>
        <v>0.48000000000000015</v>
      </c>
      <c r="E22" s="35">
        <f t="shared" ref="E22" si="76">_xlfn.NORM.S.DIST(D22,TRUE)-0.5</f>
        <v>0.18438630348377749</v>
      </c>
      <c r="F22" s="43">
        <f t="shared" si="19"/>
        <v>0.78000000000000014</v>
      </c>
      <c r="G22" s="35">
        <f t="shared" si="2"/>
        <v>0.28230456241426694</v>
      </c>
      <c r="H22" s="43">
        <f t="shared" si="20"/>
        <v>1.08</v>
      </c>
      <c r="I22" s="35">
        <f t="shared" si="3"/>
        <v>0.35992890991123094</v>
      </c>
      <c r="J22" s="43">
        <f t="shared" si="21"/>
        <v>1.3800000000000001</v>
      </c>
      <c r="K22" s="35">
        <f t="shared" si="4"/>
        <v>0.41620667758498575</v>
      </c>
      <c r="L22" s="43">
        <f t="shared" si="22"/>
        <v>1.6800000000000002</v>
      </c>
      <c r="M22" s="35">
        <f t="shared" si="73"/>
        <v>0.45352134213628004</v>
      </c>
      <c r="N22" s="43">
        <f t="shared" si="23"/>
        <v>1.9800000000000002</v>
      </c>
      <c r="O22" s="35">
        <f t="shared" si="6"/>
        <v>0.47614823565849151</v>
      </c>
      <c r="P22" s="43">
        <f t="shared" si="24"/>
        <v>2.2799999999999963</v>
      </c>
      <c r="Q22" s="35">
        <f t="shared" si="7"/>
        <v>0.48869615576144709</v>
      </c>
      <c r="R22" s="43">
        <f t="shared" si="25"/>
        <v>2.5799999999999961</v>
      </c>
      <c r="S22" s="35">
        <f t="shared" si="8"/>
        <v>0.4950599842422293</v>
      </c>
      <c r="T22" s="43">
        <f t="shared" si="26"/>
        <v>2.8799999999999963</v>
      </c>
      <c r="U22" s="35">
        <f t="shared" si="74"/>
        <v>0.49801162414510569</v>
      </c>
      <c r="V22" s="43">
        <f t="shared" si="27"/>
        <v>3.1799999999999962</v>
      </c>
      <c r="W22" s="35">
        <f t="shared" si="10"/>
        <v>0.4992636247384461</v>
      </c>
      <c r="X22" s="43">
        <f t="shared" si="28"/>
        <v>3.479999999999996</v>
      </c>
      <c r="Y22" s="35">
        <f t="shared" si="11"/>
        <v>0.49974929310871941</v>
      </c>
      <c r="Z22" s="43">
        <f t="shared" si="29"/>
        <v>3.7799999999999963</v>
      </c>
      <c r="AA22" s="46">
        <f t="shared" si="12"/>
        <v>0.49992158582061641</v>
      </c>
      <c r="AB22" s="48">
        <f t="shared" si="60"/>
        <v>4.0799999999999965</v>
      </c>
      <c r="AC22" s="47">
        <f t="shared" ref="AC22" si="77">_xlfn.NORM.S.DIST(AB22,TRUE)-0.5</f>
        <v>0.49997748214961146</v>
      </c>
      <c r="AD22" s="43">
        <f t="shared" si="32"/>
        <v>4.3799999999999963</v>
      </c>
      <c r="AE22" s="46">
        <f t="shared" si="14"/>
        <v>0.49999406603455443</v>
      </c>
      <c r="AF22" s="48">
        <f t="shared" si="33"/>
        <v>4.6799999999999962</v>
      </c>
      <c r="AG22" s="47">
        <f t="shared" si="58"/>
        <v>0.49999856562541556</v>
      </c>
    </row>
    <row r="23" spans="2:33" x14ac:dyDescent="0.25">
      <c r="B23" s="42">
        <f t="shared" si="16"/>
        <v>0.19000000000000003</v>
      </c>
      <c r="C23" s="36">
        <f t="shared" si="0"/>
        <v>7.5345434734795491E-2</v>
      </c>
      <c r="D23" s="43">
        <f t="shared" si="17"/>
        <v>0.49000000000000016</v>
      </c>
      <c r="E23" s="35">
        <f t="shared" ref="E23" si="78">_xlfn.NORM.S.DIST(D23,TRUE)-0.5</f>
        <v>0.18793305058260956</v>
      </c>
      <c r="F23" s="43">
        <f t="shared" si="19"/>
        <v>0.79000000000000015</v>
      </c>
      <c r="G23" s="35">
        <f t="shared" si="2"/>
        <v>0.28523611583636299</v>
      </c>
      <c r="H23" s="43">
        <f t="shared" si="20"/>
        <v>1.0900000000000001</v>
      </c>
      <c r="I23" s="35">
        <f t="shared" si="3"/>
        <v>0.3621434279679645</v>
      </c>
      <c r="J23" s="43">
        <f t="shared" si="21"/>
        <v>1.3900000000000001</v>
      </c>
      <c r="K23" s="35">
        <f t="shared" si="4"/>
        <v>0.41773556132233114</v>
      </c>
      <c r="L23" s="43">
        <f t="shared" si="22"/>
        <v>1.6900000000000002</v>
      </c>
      <c r="M23" s="35">
        <f t="shared" si="73"/>
        <v>0.45448602267845017</v>
      </c>
      <c r="N23" s="43">
        <f t="shared" si="23"/>
        <v>1.9900000000000002</v>
      </c>
      <c r="O23" s="35">
        <f t="shared" si="6"/>
        <v>0.47670453224978815</v>
      </c>
      <c r="P23" s="43">
        <f t="shared" si="24"/>
        <v>2.289999999999996</v>
      </c>
      <c r="Q23" s="35">
        <f t="shared" si="7"/>
        <v>0.4889893416755885</v>
      </c>
      <c r="R23" s="43">
        <f t="shared" si="25"/>
        <v>2.5899999999999959</v>
      </c>
      <c r="S23" s="35">
        <f t="shared" si="8"/>
        <v>0.49520120340287377</v>
      </c>
      <c r="T23" s="43">
        <f t="shared" si="26"/>
        <v>2.8899999999999961</v>
      </c>
      <c r="U23" s="35">
        <f t="shared" si="74"/>
        <v>0.49807379086781212</v>
      </c>
      <c r="V23" s="43">
        <f t="shared" si="27"/>
        <v>3.1899999999999959</v>
      </c>
      <c r="W23" s="35">
        <f t="shared" si="10"/>
        <v>0.49928863603135465</v>
      </c>
      <c r="X23" s="43">
        <f t="shared" si="28"/>
        <v>3.4899999999999958</v>
      </c>
      <c r="Y23" s="35">
        <f t="shared" si="11"/>
        <v>0.49975848972643211</v>
      </c>
      <c r="Z23" s="43">
        <f t="shared" si="29"/>
        <v>3.789999999999996</v>
      </c>
      <c r="AA23" s="46">
        <f t="shared" si="12"/>
        <v>0.49992467635762128</v>
      </c>
      <c r="AB23" s="48">
        <f t="shared" si="60"/>
        <v>4.0899999999999963</v>
      </c>
      <c r="AC23" s="47">
        <f t="shared" ref="AC23" si="79">_xlfn.NORM.S.DIST(AB23,TRUE)-0.5</f>
        <v>0.49997843134055187</v>
      </c>
      <c r="AD23" s="43">
        <f t="shared" si="32"/>
        <v>4.3899999999999961</v>
      </c>
      <c r="AE23" s="46">
        <f t="shared" si="14"/>
        <v>0.49999433246695812</v>
      </c>
      <c r="AF23" s="48">
        <f t="shared" si="33"/>
        <v>4.6899999999999959</v>
      </c>
      <c r="AG23" s="47">
        <f t="shared" si="58"/>
        <v>0.49999863397475541</v>
      </c>
    </row>
    <row r="24" spans="2:33" x14ac:dyDescent="0.25">
      <c r="B24" s="42">
        <f t="shared" si="16"/>
        <v>0.20000000000000004</v>
      </c>
      <c r="C24" s="36">
        <f t="shared" si="0"/>
        <v>7.9259709439102988E-2</v>
      </c>
      <c r="D24" s="43">
        <f t="shared" si="17"/>
        <v>0.50000000000000011</v>
      </c>
      <c r="E24" s="35">
        <f t="shared" ref="E24" si="80">_xlfn.NORM.S.DIST(D24,TRUE)-0.5</f>
        <v>0.19146246127401312</v>
      </c>
      <c r="F24" s="43">
        <f t="shared" si="19"/>
        <v>0.80000000000000016</v>
      </c>
      <c r="G24" s="35">
        <f t="shared" si="2"/>
        <v>0.28814460141660336</v>
      </c>
      <c r="H24" s="43">
        <f t="shared" si="20"/>
        <v>1.1000000000000001</v>
      </c>
      <c r="I24" s="35">
        <f t="shared" si="3"/>
        <v>0.36433393905361733</v>
      </c>
      <c r="J24" s="43">
        <f t="shared" si="21"/>
        <v>1.4000000000000001</v>
      </c>
      <c r="K24" s="35">
        <f t="shared" si="4"/>
        <v>0.41924334076622893</v>
      </c>
      <c r="L24" s="43">
        <f t="shared" si="22"/>
        <v>1.7000000000000002</v>
      </c>
      <c r="M24" s="35">
        <f t="shared" si="73"/>
        <v>0.45543453724145699</v>
      </c>
      <c r="N24" s="43">
        <f t="shared" si="23"/>
        <v>2</v>
      </c>
      <c r="O24" s="35">
        <f t="shared" si="6"/>
        <v>0.47724986805182079</v>
      </c>
      <c r="P24" s="43">
        <f t="shared" si="24"/>
        <v>2.2999999999999958</v>
      </c>
      <c r="Q24" s="35">
        <f t="shared" si="7"/>
        <v>0.48927588997832405</v>
      </c>
      <c r="R24" s="43">
        <f t="shared" si="25"/>
        <v>2.5999999999999956</v>
      </c>
      <c r="S24" s="35">
        <f t="shared" si="8"/>
        <v>0.49533881197628116</v>
      </c>
      <c r="T24" s="43">
        <f t="shared" si="26"/>
        <v>2.8999999999999959</v>
      </c>
      <c r="U24" s="35">
        <f t="shared" si="74"/>
        <v>0.49813418669961596</v>
      </c>
      <c r="V24" s="43">
        <f t="shared" si="27"/>
        <v>3.1999999999999957</v>
      </c>
      <c r="W24" s="35">
        <f t="shared" si="10"/>
        <v>0.49931286206208414</v>
      </c>
      <c r="X24" s="43">
        <f t="shared" si="28"/>
        <v>3.4999999999999956</v>
      </c>
      <c r="Y24" s="35">
        <f t="shared" si="11"/>
        <v>0.49976737092096446</v>
      </c>
      <c r="Z24" s="43">
        <f t="shared" si="29"/>
        <v>3.7999999999999958</v>
      </c>
      <c r="AA24" s="46">
        <f t="shared" si="12"/>
        <v>0.49992765195607491</v>
      </c>
      <c r="AB24" s="48">
        <f t="shared" si="60"/>
        <v>4.0999999999999961</v>
      </c>
      <c r="AC24" s="47">
        <f t="shared" ref="AC24" si="81">_xlfn.NORM.S.DIST(AB24,TRUE)-0.5</f>
        <v>0.4999793424930874</v>
      </c>
      <c r="AD24" s="43">
        <f t="shared" si="32"/>
        <v>4.3999999999999959</v>
      </c>
      <c r="AE24" s="46">
        <f t="shared" si="14"/>
        <v>0.49999458745609227</v>
      </c>
      <c r="AF24" s="48">
        <f t="shared" si="33"/>
        <v>4.6999999999999957</v>
      </c>
      <c r="AG24" s="47">
        <f t="shared" si="58"/>
        <v>0.49999869919254614</v>
      </c>
    </row>
    <row r="25" spans="2:33" x14ac:dyDescent="0.25">
      <c r="B25" s="42">
        <f t="shared" si="16"/>
        <v>0.21000000000000005</v>
      </c>
      <c r="C25" s="36">
        <f t="shared" si="0"/>
        <v>8.3166163482442323E-2</v>
      </c>
      <c r="D25" s="43">
        <f t="shared" si="17"/>
        <v>0.51000000000000012</v>
      </c>
      <c r="E25" s="35">
        <f t="shared" ref="E25" si="82">_xlfn.NORM.S.DIST(D25,TRUE)-0.5</f>
        <v>0.19497426910248072</v>
      </c>
      <c r="F25" s="43">
        <f t="shared" si="19"/>
        <v>0.81000000000000016</v>
      </c>
      <c r="G25" s="35">
        <f t="shared" si="2"/>
        <v>0.29102991212839846</v>
      </c>
      <c r="H25" s="43">
        <f t="shared" si="20"/>
        <v>1.1100000000000001</v>
      </c>
      <c r="I25" s="35">
        <f t="shared" si="3"/>
        <v>0.36650048675725277</v>
      </c>
      <c r="J25" s="43">
        <f t="shared" si="21"/>
        <v>1.4100000000000001</v>
      </c>
      <c r="K25" s="35">
        <f t="shared" si="4"/>
        <v>0.42073015854660767</v>
      </c>
      <c r="L25" s="43">
        <f t="shared" si="22"/>
        <v>1.7100000000000002</v>
      </c>
      <c r="M25" s="35">
        <f t="shared" si="73"/>
        <v>0.45636706347596812</v>
      </c>
      <c r="N25" s="43">
        <f t="shared" si="23"/>
        <v>2.0099999999999998</v>
      </c>
      <c r="O25" s="35">
        <f t="shared" si="6"/>
        <v>0.47778440557056856</v>
      </c>
      <c r="P25" s="43">
        <f t="shared" si="24"/>
        <v>2.3099999999999956</v>
      </c>
      <c r="Q25" s="35">
        <f t="shared" si="7"/>
        <v>0.48955592293804884</v>
      </c>
      <c r="R25" s="43">
        <f t="shared" si="25"/>
        <v>2.6099999999999954</v>
      </c>
      <c r="S25" s="35">
        <f t="shared" si="8"/>
        <v>0.49547288886703267</v>
      </c>
      <c r="T25" s="43">
        <f t="shared" si="26"/>
        <v>2.9099999999999957</v>
      </c>
      <c r="U25" s="35">
        <f t="shared" si="74"/>
        <v>0.49819285621919351</v>
      </c>
      <c r="V25" s="43">
        <f t="shared" si="27"/>
        <v>3.2099999999999955</v>
      </c>
      <c r="W25" s="35">
        <f t="shared" si="10"/>
        <v>0.49933632513856008</v>
      </c>
      <c r="X25" s="43">
        <f t="shared" si="28"/>
        <v>3.5099999999999953</v>
      </c>
      <c r="Y25" s="35">
        <f t="shared" si="11"/>
        <v>0.49977594665300895</v>
      </c>
      <c r="Z25" s="43">
        <f t="shared" si="29"/>
        <v>3.8099999999999956</v>
      </c>
      <c r="AA25" s="46">
        <f t="shared" si="12"/>
        <v>0.49993051660412013</v>
      </c>
      <c r="AB25" s="48">
        <f t="shared" si="60"/>
        <v>4.1099999999999959</v>
      </c>
      <c r="AC25" s="47">
        <f t="shared" ref="AC25" si="83">_xlfn.NORM.S.DIST(AB25,TRUE)-0.5</f>
        <v>0.49998021704413176</v>
      </c>
      <c r="AD25" s="43">
        <f t="shared" si="32"/>
        <v>4.4099999999999957</v>
      </c>
      <c r="AE25" s="46">
        <f t="shared" si="14"/>
        <v>0.49999483146904278</v>
      </c>
      <c r="AF25" s="48">
        <f t="shared" si="33"/>
        <v>4.7099999999999955</v>
      </c>
      <c r="AG25" s="47">
        <f t="shared" si="58"/>
        <v>0.4999987614160426</v>
      </c>
    </row>
    <row r="26" spans="2:33" x14ac:dyDescent="0.25">
      <c r="B26" s="42">
        <f t="shared" si="16"/>
        <v>0.22000000000000006</v>
      </c>
      <c r="C26" s="36">
        <f t="shared" si="0"/>
        <v>8.7064422648214679E-2</v>
      </c>
      <c r="D26" s="43">
        <f t="shared" si="17"/>
        <v>0.52000000000000013</v>
      </c>
      <c r="E26" s="35">
        <f t="shared" ref="E26" si="84">_xlfn.NORM.S.DIST(D26,TRUE)-0.5</f>
        <v>0.19846821245303392</v>
      </c>
      <c r="F26" s="43">
        <f t="shared" si="19"/>
        <v>0.82000000000000017</v>
      </c>
      <c r="G26" s="35">
        <f t="shared" si="2"/>
        <v>0.29389194641418692</v>
      </c>
      <c r="H26" s="43">
        <f t="shared" si="20"/>
        <v>1.1200000000000001</v>
      </c>
      <c r="I26" s="35">
        <f t="shared" si="3"/>
        <v>0.36864311895726931</v>
      </c>
      <c r="J26" s="43">
        <f t="shared" si="21"/>
        <v>1.4200000000000002</v>
      </c>
      <c r="K26" s="35">
        <f t="shared" si="4"/>
        <v>0.42219615947345368</v>
      </c>
      <c r="L26" s="43">
        <f t="shared" si="22"/>
        <v>1.7200000000000002</v>
      </c>
      <c r="M26" s="35">
        <f t="shared" si="73"/>
        <v>0.45728377920867114</v>
      </c>
      <c r="N26" s="43">
        <f t="shared" si="23"/>
        <v>2.0199999999999996</v>
      </c>
      <c r="O26" s="35">
        <f t="shared" si="6"/>
        <v>0.47830830623235321</v>
      </c>
      <c r="P26" s="43">
        <f t="shared" si="24"/>
        <v>2.3199999999999954</v>
      </c>
      <c r="Q26" s="35">
        <f t="shared" si="7"/>
        <v>0.48982956133128019</v>
      </c>
      <c r="R26" s="43">
        <f t="shared" si="25"/>
        <v>2.6199999999999952</v>
      </c>
      <c r="S26" s="35">
        <f t="shared" si="8"/>
        <v>0.49560351165187866</v>
      </c>
      <c r="T26" s="43">
        <f t="shared" si="26"/>
        <v>2.9199999999999955</v>
      </c>
      <c r="U26" s="35">
        <f t="shared" si="74"/>
        <v>0.49824984307132392</v>
      </c>
      <c r="V26" s="43">
        <f t="shared" si="27"/>
        <v>3.2199999999999953</v>
      </c>
      <c r="W26" s="35">
        <f t="shared" si="10"/>
        <v>0.49935904701633993</v>
      </c>
      <c r="X26" s="43">
        <f t="shared" si="28"/>
        <v>3.5199999999999951</v>
      </c>
      <c r="Y26" s="35">
        <f t="shared" si="11"/>
        <v>0.49978422660070532</v>
      </c>
      <c r="Z26" s="43">
        <f t="shared" si="29"/>
        <v>3.8199999999999954</v>
      </c>
      <c r="AA26" s="46">
        <f t="shared" si="12"/>
        <v>0.49993327416297029</v>
      </c>
      <c r="AB26" s="48">
        <f t="shared" si="60"/>
        <v>4.1199999999999957</v>
      </c>
      <c r="AC26" s="47">
        <f t="shared" ref="AC26" si="85">_xlfn.NORM.S.DIST(AB26,TRUE)-0.5</f>
        <v>0.49998105638004942</v>
      </c>
      <c r="AD26" s="43">
        <f t="shared" si="32"/>
        <v>4.4199999999999955</v>
      </c>
      <c r="AE26" s="46">
        <f t="shared" si="14"/>
        <v>0.49999506495493751</v>
      </c>
      <c r="AF26" s="48">
        <f t="shared" si="33"/>
        <v>4.7199999999999953</v>
      </c>
      <c r="AG26" s="47">
        <f t="shared" si="58"/>
        <v>0.49999882077678348</v>
      </c>
    </row>
    <row r="27" spans="2:33" x14ac:dyDescent="0.25">
      <c r="B27" s="42">
        <f t="shared" si="16"/>
        <v>0.23000000000000007</v>
      </c>
      <c r="C27" s="36">
        <f t="shared" si="0"/>
        <v>9.0954115142005909E-2</v>
      </c>
      <c r="D27" s="43">
        <f t="shared" si="17"/>
        <v>0.53000000000000014</v>
      </c>
      <c r="E27" s="35">
        <f t="shared" ref="E27" si="86">_xlfn.NORM.S.DIST(D27,TRUE)-0.5</f>
        <v>0.20194403460512367</v>
      </c>
      <c r="F27" s="43">
        <f t="shared" si="19"/>
        <v>0.83000000000000018</v>
      </c>
      <c r="G27" s="35">
        <f t="shared" si="2"/>
        <v>0.29673060817193164</v>
      </c>
      <c r="H27" s="43">
        <f t="shared" si="20"/>
        <v>1.1300000000000001</v>
      </c>
      <c r="I27" s="35">
        <f t="shared" si="3"/>
        <v>0.3707618877599822</v>
      </c>
      <c r="J27" s="43">
        <f t="shared" si="21"/>
        <v>1.4300000000000002</v>
      </c>
      <c r="K27" s="35">
        <f t="shared" si="4"/>
        <v>0.42364149046326094</v>
      </c>
      <c r="L27" s="43">
        <f t="shared" si="22"/>
        <v>1.7300000000000002</v>
      </c>
      <c r="M27" s="35">
        <f t="shared" si="73"/>
        <v>0.4581848623864051</v>
      </c>
      <c r="N27" s="43">
        <f t="shared" si="23"/>
        <v>2.0299999999999994</v>
      </c>
      <c r="O27" s="35">
        <f t="shared" si="6"/>
        <v>0.47882173035732767</v>
      </c>
      <c r="P27" s="43">
        <f t="shared" si="24"/>
        <v>2.3299999999999952</v>
      </c>
      <c r="Q27" s="35">
        <f t="shared" si="7"/>
        <v>0.49009692444083564</v>
      </c>
      <c r="R27" s="43">
        <f t="shared" si="25"/>
        <v>2.629999999999995</v>
      </c>
      <c r="S27" s="35">
        <f t="shared" si="8"/>
        <v>0.49573075659091059</v>
      </c>
      <c r="T27" s="43">
        <f t="shared" si="26"/>
        <v>2.9299999999999953</v>
      </c>
      <c r="U27" s="35">
        <f t="shared" si="74"/>
        <v>0.49830518998072271</v>
      </c>
      <c r="V27" s="43">
        <f t="shared" si="27"/>
        <v>3.2299999999999951</v>
      </c>
      <c r="W27" s="35">
        <f t="shared" si="10"/>
        <v>0.4993810489096131</v>
      </c>
      <c r="X27" s="43">
        <f t="shared" si="28"/>
        <v>3.5299999999999949</v>
      </c>
      <c r="Y27" s="35">
        <f t="shared" si="11"/>
        <v>0.49979222016651936</v>
      </c>
      <c r="Z27" s="43">
        <f t="shared" si="29"/>
        <v>3.8299999999999952</v>
      </c>
      <c r="AA27" s="46">
        <f t="shared" si="12"/>
        <v>0.49993592837051115</v>
      </c>
      <c r="AB27" s="48">
        <f t="shared" si="60"/>
        <v>4.1299999999999955</v>
      </c>
      <c r="AC27" s="47">
        <f t="shared" ref="AC27" si="87">_xlfn.NORM.S.DIST(AB27,TRUE)-0.5</f>
        <v>0.49998186183828186</v>
      </c>
      <c r="AD27" s="43">
        <f t="shared" si="32"/>
        <v>4.4299999999999953</v>
      </c>
      <c r="AE27" s="46">
        <f t="shared" si="14"/>
        <v>0.49999528834558815</v>
      </c>
      <c r="AF27" s="48">
        <f t="shared" si="33"/>
        <v>4.7299999999999951</v>
      </c>
      <c r="AG27" s="47">
        <f t="shared" si="58"/>
        <v>0.49999887740081461</v>
      </c>
    </row>
    <row r="28" spans="2:33" x14ac:dyDescent="0.25">
      <c r="B28" s="42">
        <f t="shared" si="16"/>
        <v>0.24000000000000007</v>
      </c>
      <c r="C28" s="36">
        <f t="shared" si="0"/>
        <v>9.4834871697795919E-2</v>
      </c>
      <c r="D28" s="43">
        <f t="shared" si="17"/>
        <v>0.54000000000000015</v>
      </c>
      <c r="E28" s="35">
        <f t="shared" ref="E28" si="88">_xlfn.NORM.S.DIST(D28,TRUE)-0.5</f>
        <v>0.20540148378430212</v>
      </c>
      <c r="F28" s="43">
        <f t="shared" si="19"/>
        <v>0.84000000000000019</v>
      </c>
      <c r="G28" s="35">
        <f t="shared" si="2"/>
        <v>0.29954580673955045</v>
      </c>
      <c r="H28" s="43">
        <f t="shared" si="20"/>
        <v>1.1400000000000001</v>
      </c>
      <c r="I28" s="35">
        <f t="shared" si="3"/>
        <v>0.37285684943720176</v>
      </c>
      <c r="J28" s="43">
        <f t="shared" si="21"/>
        <v>1.4400000000000002</v>
      </c>
      <c r="K28" s="35">
        <f t="shared" si="4"/>
        <v>0.42506630046567295</v>
      </c>
      <c r="L28" s="43">
        <f t="shared" si="22"/>
        <v>1.7400000000000002</v>
      </c>
      <c r="M28" s="35">
        <f t="shared" si="73"/>
        <v>0.45907049102119268</v>
      </c>
      <c r="N28" s="43">
        <f t="shared" si="23"/>
        <v>2.0399999999999991</v>
      </c>
      <c r="O28" s="35">
        <f t="shared" si="6"/>
        <v>0.47932483713392993</v>
      </c>
      <c r="P28" s="43">
        <f t="shared" si="24"/>
        <v>2.339999999999995</v>
      </c>
      <c r="Q28" s="35">
        <f t="shared" si="7"/>
        <v>0.49035813005464157</v>
      </c>
      <c r="R28" s="43">
        <f t="shared" si="25"/>
        <v>2.6399999999999948</v>
      </c>
      <c r="S28" s="35">
        <f t="shared" si="8"/>
        <v>0.49585469863896392</v>
      </c>
      <c r="T28" s="43">
        <f t="shared" si="26"/>
        <v>2.9399999999999951</v>
      </c>
      <c r="U28" s="35">
        <f t="shared" si="74"/>
        <v>0.49835893876584303</v>
      </c>
      <c r="V28" s="43">
        <f t="shared" si="27"/>
        <v>3.2399999999999949</v>
      </c>
      <c r="W28" s="35">
        <f t="shared" si="10"/>
        <v>0.49940235150206558</v>
      </c>
      <c r="X28" s="43">
        <f t="shared" si="28"/>
        <v>3.5399999999999947</v>
      </c>
      <c r="Y28" s="35">
        <f t="shared" si="11"/>
        <v>0.49979993648399268</v>
      </c>
      <c r="Z28" s="43">
        <f t="shared" si="29"/>
        <v>3.839999999999995</v>
      </c>
      <c r="AA28" s="46">
        <f t="shared" si="12"/>
        <v>0.49993848284481679</v>
      </c>
      <c r="AB28" s="48">
        <f t="shared" si="60"/>
        <v>4.1399999999999952</v>
      </c>
      <c r="AC28" s="47">
        <f t="shared" ref="AC28" si="89">_xlfn.NORM.S.DIST(AB28,TRUE)-0.5</f>
        <v>0.49998263470892634</v>
      </c>
      <c r="AD28" s="43">
        <f t="shared" si="32"/>
        <v>4.4399999999999951</v>
      </c>
      <c r="AE28" s="46">
        <f t="shared" si="14"/>
        <v>0.49999550205611143</v>
      </c>
      <c r="AF28" s="48">
        <f t="shared" si="33"/>
        <v>4.7399999999999949</v>
      </c>
      <c r="AG28" s="47">
        <f t="shared" si="58"/>
        <v>0.4999989314089055</v>
      </c>
    </row>
    <row r="29" spans="2:33" x14ac:dyDescent="0.25">
      <c r="B29" s="42">
        <f t="shared" si="16"/>
        <v>0.25000000000000006</v>
      </c>
      <c r="C29" s="36">
        <f t="shared" si="0"/>
        <v>9.8706325682923701E-2</v>
      </c>
      <c r="D29" s="43">
        <f t="shared" si="17"/>
        <v>0.55000000000000016</v>
      </c>
      <c r="E29" s="35">
        <f t="shared" ref="E29" si="90">_xlfn.NORM.S.DIST(D29,TRUE)-0.5</f>
        <v>0.20884031321165364</v>
      </c>
      <c r="F29" s="43">
        <f t="shared" si="19"/>
        <v>0.8500000000000002</v>
      </c>
      <c r="G29" s="35">
        <f t="shared" si="2"/>
        <v>0.30233745687730762</v>
      </c>
      <c r="H29" s="43">
        <f t="shared" si="20"/>
        <v>1.1500000000000001</v>
      </c>
      <c r="I29" s="35">
        <f t="shared" si="3"/>
        <v>0.37492806436284987</v>
      </c>
      <c r="J29" s="43">
        <f t="shared" si="21"/>
        <v>1.4500000000000002</v>
      </c>
      <c r="K29" s="35">
        <f t="shared" si="4"/>
        <v>0.42647074039035171</v>
      </c>
      <c r="L29" s="43">
        <f t="shared" si="22"/>
        <v>1.7500000000000002</v>
      </c>
      <c r="M29" s="35">
        <f t="shared" si="73"/>
        <v>0.45994084313618289</v>
      </c>
      <c r="N29" s="43">
        <f t="shared" si="23"/>
        <v>2.0499999999999989</v>
      </c>
      <c r="O29" s="35">
        <f t="shared" si="6"/>
        <v>0.47981778459429558</v>
      </c>
      <c r="P29" s="43">
        <f t="shared" si="24"/>
        <v>2.3499999999999948</v>
      </c>
      <c r="Q29" s="35">
        <f t="shared" si="7"/>
        <v>0.49061329446516133</v>
      </c>
      <c r="R29" s="43">
        <f t="shared" si="25"/>
        <v>2.6499999999999946</v>
      </c>
      <c r="S29" s="35">
        <f t="shared" si="8"/>
        <v>0.49597541145724167</v>
      </c>
      <c r="T29" s="43">
        <f t="shared" si="26"/>
        <v>2.9499999999999948</v>
      </c>
      <c r="U29" s="35">
        <f t="shared" si="74"/>
        <v>0.49841113035263507</v>
      </c>
      <c r="V29" s="43">
        <f t="shared" si="27"/>
        <v>3.2499999999999947</v>
      </c>
      <c r="W29" s="35">
        <f t="shared" si="10"/>
        <v>0.49942297495760923</v>
      </c>
      <c r="X29" s="43">
        <f t="shared" si="28"/>
        <v>3.5499999999999945</v>
      </c>
      <c r="Y29" s="35">
        <f t="shared" si="11"/>
        <v>0.49980738442436434</v>
      </c>
      <c r="Z29" s="43">
        <f t="shared" si="29"/>
        <v>3.8499999999999948</v>
      </c>
      <c r="AA29" s="46">
        <f t="shared" si="12"/>
        <v>0.49994094108758103</v>
      </c>
      <c r="AB29" s="48">
        <f t="shared" si="60"/>
        <v>4.149999999999995</v>
      </c>
      <c r="AC29" s="47">
        <f t="shared" ref="AC29" si="91">_xlfn.NORM.S.DIST(AB29,TRUE)-0.5</f>
        <v>0.49998337623627032</v>
      </c>
      <c r="AD29" s="43">
        <f t="shared" si="32"/>
        <v>4.4499999999999948</v>
      </c>
      <c r="AE29" s="46">
        <f t="shared" si="14"/>
        <v>0.49999570648553004</v>
      </c>
      <c r="AF29" s="48">
        <f t="shared" si="33"/>
        <v>4.7499999999999947</v>
      </c>
      <c r="AG29" s="47">
        <f t="shared" si="58"/>
        <v>0.49999898291675748</v>
      </c>
    </row>
    <row r="30" spans="2:33" x14ac:dyDescent="0.25">
      <c r="B30" s="42">
        <f t="shared" ref="B30:B34" si="92">B29+0.01</f>
        <v>0.26000000000000006</v>
      </c>
      <c r="C30" s="36">
        <f t="shared" si="0"/>
        <v>0.10256811320176062</v>
      </c>
      <c r="D30" s="43">
        <f t="shared" si="17"/>
        <v>0.56000000000000016</v>
      </c>
      <c r="E30" s="35">
        <f t="shared" ref="E30" si="93">_xlfn.NORM.S.DIST(D30,TRUE)-0.5</f>
        <v>0.21226028115097306</v>
      </c>
      <c r="F30" s="43">
        <f t="shared" si="19"/>
        <v>0.86000000000000021</v>
      </c>
      <c r="G30" s="35">
        <f t="shared" si="2"/>
        <v>0.30510547874819172</v>
      </c>
      <c r="H30" s="43">
        <f t="shared" si="20"/>
        <v>1.1600000000000001</v>
      </c>
      <c r="I30" s="35">
        <f t="shared" si="3"/>
        <v>0.37697559694865668</v>
      </c>
      <c r="J30" s="43">
        <f t="shared" si="21"/>
        <v>1.4600000000000002</v>
      </c>
      <c r="K30" s="35">
        <f t="shared" si="4"/>
        <v>0.42785496303410619</v>
      </c>
      <c r="L30" s="43">
        <f t="shared" si="22"/>
        <v>1.7600000000000002</v>
      </c>
      <c r="M30" s="35">
        <f t="shared" si="73"/>
        <v>0.46079609671251742</v>
      </c>
      <c r="N30" s="43">
        <f t="shared" si="23"/>
        <v>2.0599999999999987</v>
      </c>
      <c r="O30" s="35">
        <f t="shared" si="6"/>
        <v>0.48030072959062309</v>
      </c>
      <c r="P30" s="43">
        <f t="shared" si="24"/>
        <v>2.3599999999999945</v>
      </c>
      <c r="Q30" s="35">
        <f t="shared" si="7"/>
        <v>0.49086253246942724</v>
      </c>
      <c r="R30" s="43">
        <f t="shared" si="25"/>
        <v>2.6599999999999944</v>
      </c>
      <c r="S30" s="35">
        <f t="shared" si="8"/>
        <v>0.49609296742514719</v>
      </c>
      <c r="T30" s="43">
        <f t="shared" si="26"/>
        <v>2.9599999999999946</v>
      </c>
      <c r="U30" s="35">
        <f t="shared" si="74"/>
        <v>0.49846180478826196</v>
      </c>
      <c r="V30" s="43">
        <f t="shared" si="27"/>
        <v>3.2599999999999945</v>
      </c>
      <c r="W30" s="35">
        <f t="shared" si="10"/>
        <v>0.49944293893097536</v>
      </c>
      <c r="X30" s="43">
        <f t="shared" si="28"/>
        <v>3.5599999999999943</v>
      </c>
      <c r="Y30" s="35">
        <f t="shared" si="11"/>
        <v>0.49981457260306672</v>
      </c>
      <c r="Z30" s="43">
        <f t="shared" si="29"/>
        <v>3.8599999999999945</v>
      </c>
      <c r="AA30" s="46">
        <f t="shared" si="12"/>
        <v>0.49994330648746577</v>
      </c>
      <c r="AB30" s="48">
        <f t="shared" si="60"/>
        <v>4.1599999999999948</v>
      </c>
      <c r="AC30" s="47">
        <f t="shared" ref="AC30" si="94">_xlfn.NORM.S.DIST(AB30,TRUE)-0.5</f>
        <v>0.4999840876202809</v>
      </c>
      <c r="AD30" s="43">
        <f t="shared" si="32"/>
        <v>4.4599999999999946</v>
      </c>
      <c r="AE30" s="46">
        <f t="shared" si="14"/>
        <v>0.49999590201735333</v>
      </c>
      <c r="AF30" s="48">
        <f t="shared" si="33"/>
        <v>4.7599999999999945</v>
      </c>
      <c r="AG30" s="47">
        <f t="shared" si="58"/>
        <v>0.49999903203520402</v>
      </c>
    </row>
    <row r="31" spans="2:33" x14ac:dyDescent="0.25">
      <c r="B31" s="42">
        <f t="shared" si="92"/>
        <v>0.27000000000000007</v>
      </c>
      <c r="C31" s="36">
        <f t="shared" si="0"/>
        <v>0.10641987319803958</v>
      </c>
      <c r="D31" s="43">
        <f t="shared" si="17"/>
        <v>0.57000000000000017</v>
      </c>
      <c r="E31" s="35">
        <f t="shared" ref="E31" si="95">_xlfn.NORM.S.DIST(D31,TRUE)-0.5</f>
        <v>0.21566115095367588</v>
      </c>
      <c r="F31" s="43">
        <f t="shared" si="19"/>
        <v>0.87000000000000022</v>
      </c>
      <c r="G31" s="35">
        <f t="shared" si="2"/>
        <v>0.30784979789630385</v>
      </c>
      <c r="H31" s="43">
        <f t="shared" si="20"/>
        <v>1.1700000000000002</v>
      </c>
      <c r="I31" s="35">
        <f t="shared" si="3"/>
        <v>0.37899951557898182</v>
      </c>
      <c r="J31" s="43">
        <f t="shared" si="21"/>
        <v>1.4700000000000002</v>
      </c>
      <c r="K31" s="35">
        <f t="shared" si="4"/>
        <v>0.42921912300831455</v>
      </c>
      <c r="L31" s="43">
        <f t="shared" si="22"/>
        <v>1.7700000000000002</v>
      </c>
      <c r="M31" s="35">
        <f t="shared" si="73"/>
        <v>0.46163642963712881</v>
      </c>
      <c r="N31" s="43">
        <f t="shared" si="23"/>
        <v>2.0699999999999985</v>
      </c>
      <c r="O31" s="35">
        <f t="shared" si="6"/>
        <v>0.48077382777248268</v>
      </c>
      <c r="P31" s="43">
        <f t="shared" si="24"/>
        <v>2.3699999999999943</v>
      </c>
      <c r="Q31" s="35">
        <f t="shared" si="7"/>
        <v>0.49110595736966312</v>
      </c>
      <c r="R31" s="43">
        <f t="shared" si="25"/>
        <v>2.6699999999999942</v>
      </c>
      <c r="S31" s="35">
        <f t="shared" si="8"/>
        <v>0.49620743765231445</v>
      </c>
      <c r="T31" s="43">
        <f t="shared" si="26"/>
        <v>2.9699999999999944</v>
      </c>
      <c r="U31" s="35">
        <f t="shared" si="74"/>
        <v>0.49851100125476255</v>
      </c>
      <c r="V31" s="43">
        <f t="shared" si="27"/>
        <v>3.2699999999999942</v>
      </c>
      <c r="W31" s="35">
        <f t="shared" si="10"/>
        <v>0.49946226257817028</v>
      </c>
      <c r="X31" s="43">
        <f t="shared" si="28"/>
        <v>3.5699999999999941</v>
      </c>
      <c r="Y31" s="35">
        <f t="shared" si="11"/>
        <v>0.49982150938609515</v>
      </c>
      <c r="Z31" s="43">
        <f t="shared" si="29"/>
        <v>3.8699999999999943</v>
      </c>
      <c r="AA31" s="46">
        <f t="shared" si="12"/>
        <v>0.49994558232336628</v>
      </c>
      <c r="AB31" s="48">
        <f t="shared" si="60"/>
        <v>4.1699999999999946</v>
      </c>
      <c r="AC31" s="47">
        <f t="shared" ref="AC31" si="96">_xlfn.NORM.S.DIST(AB31,TRUE)-0.5</f>
        <v>0.49998477001805197</v>
      </c>
      <c r="AD31" s="43">
        <f t="shared" si="32"/>
        <v>4.4699999999999944</v>
      </c>
      <c r="AE31" s="46">
        <f t="shared" si="14"/>
        <v>0.4999960890201397</v>
      </c>
      <c r="AF31" s="48">
        <f t="shared" si="33"/>
        <v>4.7699999999999942</v>
      </c>
      <c r="AG31" s="47">
        <f t="shared" si="58"/>
        <v>0.49999907887040385</v>
      </c>
    </row>
    <row r="32" spans="2:33" x14ac:dyDescent="0.25">
      <c r="B32" s="42">
        <f t="shared" si="92"/>
        <v>0.28000000000000008</v>
      </c>
      <c r="C32" s="36">
        <f t="shared" si="0"/>
        <v>0.11026124755579725</v>
      </c>
      <c r="D32" s="43">
        <f t="shared" si="17"/>
        <v>0.58000000000000018</v>
      </c>
      <c r="E32" s="35">
        <f t="shared" ref="E32" si="97">_xlfn.NORM.S.DIST(D32,TRUE)-0.5</f>
        <v>0.21904269110143582</v>
      </c>
      <c r="F32" s="43">
        <f t="shared" si="19"/>
        <v>0.88000000000000023</v>
      </c>
      <c r="G32" s="35">
        <f t="shared" si="2"/>
        <v>0.31057034522328797</v>
      </c>
      <c r="H32" s="43">
        <f t="shared" si="20"/>
        <v>1.1800000000000002</v>
      </c>
      <c r="I32" s="35">
        <f t="shared" si="3"/>
        <v>0.38099989254479938</v>
      </c>
      <c r="J32" s="43">
        <f t="shared" si="21"/>
        <v>1.4800000000000002</v>
      </c>
      <c r="K32" s="35">
        <f t="shared" si="4"/>
        <v>0.43056337666666833</v>
      </c>
      <c r="L32" s="43">
        <f t="shared" si="22"/>
        <v>1.7800000000000002</v>
      </c>
      <c r="M32" s="35">
        <f t="shared" si="73"/>
        <v>0.46246201965148326</v>
      </c>
      <c r="N32" s="43">
        <f t="shared" si="23"/>
        <v>2.0799999999999983</v>
      </c>
      <c r="O32" s="35">
        <f t="shared" si="6"/>
        <v>0.48123723356506221</v>
      </c>
      <c r="P32" s="43">
        <f t="shared" si="24"/>
        <v>2.3799999999999941</v>
      </c>
      <c r="Q32" s="35">
        <f t="shared" si="7"/>
        <v>0.49134368097448333</v>
      </c>
      <c r="R32" s="43">
        <f t="shared" si="25"/>
        <v>2.6799999999999939</v>
      </c>
      <c r="S32" s="35">
        <f t="shared" si="8"/>
        <v>0.49631889199082491</v>
      </c>
      <c r="T32" s="43">
        <f t="shared" si="26"/>
        <v>2.9799999999999942</v>
      </c>
      <c r="U32" s="35">
        <f t="shared" si="74"/>
        <v>0.49855875808265993</v>
      </c>
      <c r="V32" s="43">
        <f t="shared" si="27"/>
        <v>3.279999999999994</v>
      </c>
      <c r="W32" s="35">
        <f t="shared" si="10"/>
        <v>0.49948096456679303</v>
      </c>
      <c r="X32" s="43">
        <f t="shared" si="28"/>
        <v>3.5799999999999939</v>
      </c>
      <c r="Y32" s="35">
        <f t="shared" si="11"/>
        <v>0.49982820289625407</v>
      </c>
      <c r="Z32" s="43">
        <f t="shared" si="29"/>
        <v>3.8799999999999941</v>
      </c>
      <c r="AA32" s="46">
        <f t="shared" si="12"/>
        <v>0.49994777176759819</v>
      </c>
      <c r="AB32" s="48">
        <f t="shared" si="60"/>
        <v>4.1799999999999944</v>
      </c>
      <c r="AC32" s="47">
        <f t="shared" ref="AC32" si="98">_xlfn.NORM.S.DIST(AB32,TRUE)-0.5</f>
        <v>0.49998542454520911</v>
      </c>
      <c r="AD32" s="43">
        <f t="shared" si="32"/>
        <v>4.4799999999999942</v>
      </c>
      <c r="AE32" s="46">
        <f t="shared" si="14"/>
        <v>0.49999626784803952</v>
      </c>
      <c r="AF32" s="48">
        <f t="shared" si="33"/>
        <v>4.779999999999994</v>
      </c>
      <c r="AG32" s="47">
        <f t="shared" si="58"/>
        <v>0.49999912352402709</v>
      </c>
    </row>
    <row r="33" spans="2:33" x14ac:dyDescent="0.25">
      <c r="B33" s="42">
        <f t="shared" si="92"/>
        <v>0.29000000000000009</v>
      </c>
      <c r="C33" s="36">
        <f t="shared" si="0"/>
        <v>0.11409188119887737</v>
      </c>
      <c r="D33" s="43">
        <f t="shared" si="17"/>
        <v>0.59000000000000019</v>
      </c>
      <c r="E33" s="35">
        <f t="shared" ref="E33" si="99">_xlfn.NORM.S.DIST(D33,TRUE)-0.5</f>
        <v>0.22240467524653518</v>
      </c>
      <c r="F33" s="43">
        <f t="shared" si="19"/>
        <v>0.89000000000000024</v>
      </c>
      <c r="G33" s="35">
        <f t="shared" si="2"/>
        <v>0.31326705696282742</v>
      </c>
      <c r="H33" s="43">
        <f t="shared" si="20"/>
        <v>1.1900000000000002</v>
      </c>
      <c r="I33" s="35">
        <f t="shared" si="3"/>
        <v>0.38297680397689127</v>
      </c>
      <c r="J33" s="43">
        <f t="shared" si="21"/>
        <v>1.4900000000000002</v>
      </c>
      <c r="K33" s="35">
        <f t="shared" si="4"/>
        <v>0.43188788203327455</v>
      </c>
      <c r="L33" s="43">
        <f t="shared" si="22"/>
        <v>1.7900000000000003</v>
      </c>
      <c r="M33" s="35">
        <f t="shared" si="73"/>
        <v>0.4632730443012737</v>
      </c>
      <c r="N33" s="43">
        <f t="shared" si="23"/>
        <v>2.0899999999999981</v>
      </c>
      <c r="O33" s="35">
        <f t="shared" si="6"/>
        <v>0.48169110014834093</v>
      </c>
      <c r="P33" s="43">
        <f t="shared" si="24"/>
        <v>2.3899999999999939</v>
      </c>
      <c r="Q33" s="35">
        <f t="shared" si="7"/>
        <v>0.49157581360065417</v>
      </c>
      <c r="R33" s="43">
        <f t="shared" si="25"/>
        <v>2.6899999999999937</v>
      </c>
      <c r="S33" s="35">
        <f t="shared" si="8"/>
        <v>0.49642739904760025</v>
      </c>
      <c r="T33" s="43">
        <f t="shared" si="26"/>
        <v>2.989999999999994</v>
      </c>
      <c r="U33" s="35">
        <f t="shared" si="74"/>
        <v>0.4986051127645077</v>
      </c>
      <c r="V33" s="43">
        <f t="shared" si="27"/>
        <v>3.2899999999999938</v>
      </c>
      <c r="W33" s="35">
        <f t="shared" si="10"/>
        <v>0.49949906308621428</v>
      </c>
      <c r="X33" s="43">
        <f t="shared" si="28"/>
        <v>3.5899999999999936</v>
      </c>
      <c r="Y33" s="35">
        <f t="shared" si="11"/>
        <v>0.49983466101927987</v>
      </c>
      <c r="Z33" s="43">
        <f t="shared" si="29"/>
        <v>3.8899999999999939</v>
      </c>
      <c r="AA33" s="46">
        <f t="shared" si="12"/>
        <v>0.4999498778890038</v>
      </c>
      <c r="AB33" s="48">
        <f t="shared" si="60"/>
        <v>4.1899999999999942</v>
      </c>
      <c r="AC33" s="47">
        <f t="shared" ref="AC33" si="100">_xlfn.NORM.S.DIST(AB33,TRUE)-0.5</f>
        <v>0.49998605227727311</v>
      </c>
      <c r="AD33" s="43">
        <f t="shared" si="32"/>
        <v>4.489999999999994</v>
      </c>
      <c r="AE33" s="46">
        <f t="shared" si="14"/>
        <v>0.49999643884132039</v>
      </c>
      <c r="AF33" s="48">
        <f t="shared" si="33"/>
        <v>4.7899999999999938</v>
      </c>
      <c r="AG33" s="47">
        <f t="shared" si="58"/>
        <v>0.49999916609343409</v>
      </c>
    </row>
    <row r="34" spans="2:33" x14ac:dyDescent="0.25">
      <c r="B34" s="44">
        <f t="shared" si="92"/>
        <v>0.3000000000000001</v>
      </c>
      <c r="C34" s="36">
        <f t="shared" si="0"/>
        <v>0.11791142218895267</v>
      </c>
      <c r="D34" s="45">
        <f t="shared" si="17"/>
        <v>0.6000000000000002</v>
      </c>
      <c r="E34" s="35">
        <f t="shared" ref="E34" si="101">_xlfn.NORM.S.DIST(D34,TRUE)-0.5</f>
        <v>0.22574688224992645</v>
      </c>
      <c r="F34" s="45">
        <f t="shared" si="19"/>
        <v>0.90000000000000024</v>
      </c>
      <c r="G34" s="35">
        <f t="shared" si="2"/>
        <v>0.31593987465324058</v>
      </c>
      <c r="H34" s="45">
        <f t="shared" si="20"/>
        <v>1.2000000000000002</v>
      </c>
      <c r="I34" s="35">
        <f t="shared" si="3"/>
        <v>0.38493032977829178</v>
      </c>
      <c r="J34" s="45">
        <f t="shared" si="21"/>
        <v>1.5000000000000002</v>
      </c>
      <c r="K34" s="35">
        <f t="shared" si="4"/>
        <v>0.43319279873114191</v>
      </c>
      <c r="L34" s="45">
        <f t="shared" si="22"/>
        <v>1.8000000000000003</v>
      </c>
      <c r="M34" s="35">
        <f t="shared" si="73"/>
        <v>0.46406968088707423</v>
      </c>
      <c r="N34" s="45">
        <f t="shared" si="23"/>
        <v>2.0999999999999979</v>
      </c>
      <c r="O34" s="35">
        <f t="shared" si="6"/>
        <v>0.48213557943718333</v>
      </c>
      <c r="P34" s="45">
        <f t="shared" si="24"/>
        <v>2.3999999999999937</v>
      </c>
      <c r="Q34" s="35">
        <f t="shared" si="7"/>
        <v>0.49180246407540373</v>
      </c>
      <c r="R34" s="45">
        <f t="shared" si="25"/>
        <v>2.6999999999999935</v>
      </c>
      <c r="S34" s="35">
        <f t="shared" si="8"/>
        <v>0.49653302619695927</v>
      </c>
      <c r="T34" s="45">
        <f t="shared" si="26"/>
        <v>2.9999999999999938</v>
      </c>
      <c r="U34" s="35">
        <f t="shared" si="74"/>
        <v>0.4986501019683699</v>
      </c>
      <c r="V34" s="45">
        <f t="shared" si="27"/>
        <v>3.2999999999999936</v>
      </c>
      <c r="W34" s="35">
        <f t="shared" si="10"/>
        <v>0.49951657585761622</v>
      </c>
      <c r="X34" s="45">
        <f t="shared" si="28"/>
        <v>3.5999999999999934</v>
      </c>
      <c r="Y34" s="35">
        <f t="shared" si="11"/>
        <v>0.49984089140984245</v>
      </c>
      <c r="Z34" s="45">
        <f t="shared" si="29"/>
        <v>3.8999999999999937</v>
      </c>
      <c r="AA34" s="46">
        <f t="shared" si="12"/>
        <v>0.49995190365598241</v>
      </c>
      <c r="AB34" s="49">
        <f t="shared" si="60"/>
        <v>4.199999999999994</v>
      </c>
      <c r="AC34" s="47">
        <f t="shared" ref="AC34" si="102">_xlfn.NORM.S.DIST(AB34,TRUE)-0.5</f>
        <v>0.4999866542509841</v>
      </c>
      <c r="AD34" s="45">
        <f t="shared" si="32"/>
        <v>4.4999999999999938</v>
      </c>
      <c r="AE34" s="46">
        <f t="shared" si="14"/>
        <v>0.49999660232687526</v>
      </c>
      <c r="AF34" s="49">
        <f t="shared" si="33"/>
        <v>4.7999999999999936</v>
      </c>
      <c r="AG34" s="47">
        <f t="shared" si="58"/>
        <v>0.49999920667184805</v>
      </c>
    </row>
    <row r="35" spans="2:33" x14ac:dyDescent="0.25">
      <c r="C35" s="37"/>
    </row>
    <row r="36" spans="2:33" x14ac:dyDescent="0.25">
      <c r="C36" s="37"/>
    </row>
    <row r="37" spans="2:33" x14ac:dyDescent="0.25">
      <c r="C37" s="37"/>
    </row>
    <row r="38" spans="2:33" x14ac:dyDescent="0.25">
      <c r="C38" s="3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</row>
    <row r="39" spans="2:33" x14ac:dyDescent="0.25">
      <c r="C39" s="37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</row>
    <row r="40" spans="2:33" x14ac:dyDescent="0.25">
      <c r="C40" s="3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</row>
    <row r="41" spans="2:33" x14ac:dyDescent="0.25">
      <c r="C41" s="37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</row>
    <row r="42" spans="2:33" x14ac:dyDescent="0.25">
      <c r="C42" s="3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</row>
    <row r="43" spans="2:33" x14ac:dyDescent="0.25">
      <c r="C43" s="37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</row>
    <row r="44" spans="2:33" x14ac:dyDescent="0.25">
      <c r="C44" s="3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</row>
    <row r="45" spans="2:33" x14ac:dyDescent="0.25">
      <c r="C45" s="37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</row>
    <row r="46" spans="2:33" x14ac:dyDescent="0.25">
      <c r="C46" s="37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</row>
    <row r="47" spans="2:33" x14ac:dyDescent="0.25">
      <c r="C47" s="37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</row>
    <row r="48" spans="2:33" x14ac:dyDescent="0.25">
      <c r="C48" s="37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</row>
    <row r="49" spans="3:15" x14ac:dyDescent="0.25">
      <c r="C49" s="37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</row>
    <row r="50" spans="3:15" x14ac:dyDescent="0.25">
      <c r="C50" s="37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</row>
    <row r="51" spans="3:15" x14ac:dyDescent="0.25">
      <c r="C51" s="37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</row>
    <row r="52" spans="3:15" x14ac:dyDescent="0.25">
      <c r="C52" s="37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</row>
    <row r="53" spans="3:15" x14ac:dyDescent="0.25">
      <c r="C53" s="37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</row>
    <row r="54" spans="3:15" x14ac:dyDescent="0.25">
      <c r="C54" s="37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</row>
    <row r="55" spans="3:15" x14ac:dyDescent="0.25">
      <c r="C55" s="37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</row>
    <row r="56" spans="3:15" x14ac:dyDescent="0.25">
      <c r="C56" s="37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</row>
    <row r="57" spans="3:15" x14ac:dyDescent="0.25">
      <c r="C57" s="43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</row>
    <row r="58" spans="3:15" x14ac:dyDescent="0.25">
      <c r="C58" s="43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</row>
    <row r="59" spans="3:15" x14ac:dyDescent="0.25">
      <c r="C59" s="43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</row>
    <row r="60" spans="3:15" x14ac:dyDescent="0.25">
      <c r="C60" s="43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</row>
    <row r="61" spans="3:15" x14ac:dyDescent="0.25">
      <c r="C61" s="43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</row>
    <row r="62" spans="3:15" x14ac:dyDescent="0.25">
      <c r="C62" s="43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</row>
  </sheetData>
  <mergeCells count="1">
    <mergeCell ref="B2:C2"/>
  </mergeCells>
  <pageMargins left="0.7" right="0.7" top="0.75" bottom="0.75" header="0.3" footer="0.3"/>
  <ignoredErrors>
    <ignoredError sqref="C5 C6:C25 C26:C34 D5:AC14 D15:AA34 AD5:AF34 AB15:AB34 AC15:AC34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ESERCIZI</vt:lpstr>
      <vt:lpstr>TAVOLE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 Respano</dc:creator>
  <cp:lastModifiedBy>user</cp:lastModifiedBy>
  <dcterms:created xsi:type="dcterms:W3CDTF">2012-11-18T10:50:18Z</dcterms:created>
  <dcterms:modified xsi:type="dcterms:W3CDTF">2016-06-18T09:29:09Z</dcterms:modified>
</cp:coreProperties>
</file>